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activeTab="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<sst xmlns="http://schemas.openxmlformats.org/spreadsheetml/2006/main" count="203" uniqueCount="142">
  <si>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</si>
  <si>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</si>
  <si>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</si>
  <si>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</si>
  <si>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</si>
  <si>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</si>
  <si>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</si>
  <si>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</si>
  <si>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</si>
  <si>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</si>
  <si>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</si>
  <si>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</si>
  <si>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</si>
  <si>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</si>
  <si>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</si>
  <si>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</si>
  <si>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</si>
  <si>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</si>
  <si>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</si>
  <si>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</si>
  <si>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</si>
  <si>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</si>
  <si>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</si>
  <si>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</si>
  <si>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</si>
  <si>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</si>
  <si>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</si>
  <si>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</si>
  <si>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</si>
  <si>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</si>
  <si>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</si>
  <si>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</si>
  <si>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</si>
  <si>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</si>
  <si>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</si>
  <si>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</si>
  <si>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</si>
  <si>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</si>
  <si>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</si>
  <si>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</si>
  <si>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</si>
  <si>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</si>
  <si>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</si>
  <si>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</si>
  <si>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</si>
  <si>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</si>
  <si>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</si>
  <si>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</si>
  <si>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</si>
  <si>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</si>
  <si>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</si>
  <si>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</si>
  <si>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</si>
  <si>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</si>
  <si>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</si>
  <si>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</si>
  <si>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</si>
  <si>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</si>
  <si>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</si>
  <si>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</si>
  <si>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</si>
  <si>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</si>
  <si>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</si>
  <si>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</si>
  <si>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</si>
  <si>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</si>
  <si>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</si>
  <si>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</si>
  <si>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</si>
  <si>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</si>
  <si>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</si>
  <si>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</si>
  <si>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</si>
  <si>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</si>
  <si>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</si>
  <si>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</si>
  <si>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</si>
  <si>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</si>
  <si>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</si>
  <si>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</si>
  <si>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</si>
  <si>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</si>
  <si>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</si>
  <si>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</si>
  <si>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</si>
  <si>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</si>
  <si>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</si>
  <si>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</si>
  <si>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</si>
  <si>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</si>
  <si>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</si>
  <si>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</si>
  <si>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</si>
  <si>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</si>
  <si>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</si>
  <si>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</si>
  <si>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</si>
  <si>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</si>
  <si>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</si>
  <si>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</si>
  <si>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</si>
  <si>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</si>
  <si>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t>9</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</si>
  <si>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</si>
  <si>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</si>
  <si>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</si>
  <si>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</si>
  <si>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</si>
  <si>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</si>
  <si>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</si>
  <si>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</si>
  <si>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</si>
  <si>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08209000000000001001102</t>
  </si>
  <si>
    <t>08384000000000000009102</t>
  </si>
  <si>
    <t>Работа</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</si>
  <si>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</si>
  <si>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</si>
  <si>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</si>
  <si>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</si>
  <si>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</si>
  <si>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</si>
  <si>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</si>
  <si>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t>860000О.99.0.АД57АА17003</t>
  </si>
  <si>
    <t>860000О.99.0.АД57АА43003</t>
  </si>
  <si>
    <t>860000О.99.0.АД61АА02001</t>
  </si>
  <si>
    <t>860000О.99.0.АЕ65АА00002</t>
  </si>
  <si>
    <t>860000О.99.0.АД66АА00002</t>
  </si>
  <si>
    <t>08861000Р69105910001001</t>
  </si>
  <si>
    <t>08861000Р69105510001001</t>
  </si>
  <si>
    <t>860000О.99.0.АД57АА49002</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</si>
  <si>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</si>
  <si>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</si>
  <si>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И.о.министра здравоохранения Тверской области</t>
  </si>
  <si>
    <t>К.В.Седов</t>
  </si>
  <si>
    <t>"___" июля 2020 г.</t>
  </si>
  <si>
    <t>за отчетный период с января по июнь 2020года</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</si>
  <si>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2019 года)</t>
    </r>
  </si>
  <si>
    <t>отклонение индекса от 1,0 на 0,61-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июнь 2020г (срок -10.07.2020г). В течение 2020г все средства будут освоены полностью.</t>
  </si>
  <si>
    <t>отклонение индекса от 1,0 на 0,265- остались денежные средства на КОСГУ 341, предназначенные на приобретение медикаментов -торги затянулись; а также на выплату заработной платы с начислениями за июнь 2020г (срок -10.07.2020г). В течение 2020г все средства будут освоены полностью.</t>
  </si>
  <si>
    <t>отклонение индекса от 1,0 на 0,32- остались денежные средства , предназначенные на выплату заработной платы (КОСГУ 211) с начислениями (КОСГУ 213)  за июнь 2020г - срок 10.07.2020г, на приобретение медикаментов и продуктов питания (КОСГУ 341),  дезсредств (КОСГУ 346) -торги затянулись . В течение 2020г все средства будут освоены полностью.</t>
  </si>
  <si>
    <t>отклонение индекса от 1,0 на 0,12- остались денежные средства , предназначенные на  оплату коммунальных услуг  (КОСГУ 223), В течение 2020г все средства будут освоены полностью</t>
  </si>
  <si>
    <t>отклонение индекса от 1,0 на 0,9- остались денежные средства , предназначенные на оплату коммунальных услуг ,продуктов питания, медикаментов. В течение 2020г все средства будут освеоны полностью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</si>
</sst>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1"/>
      <color theme="1"/>
      <name val="Calibri"/>
      <family val="2"/>
    </font>
    <font>
      <sz val="11"/>
      <color indexed="8"/>
      <name val="Calibri"/>
      <family val="2"/>
    </font>
    <font>
      <sz val="12"/>
      <color indexed="8"/>
      <name val="Times New Roman"/>
      <family val="1"/>
    </font>
    <font>
      <sz val="8"/>
      <name val="Calibri"/>
      <family val="2"/>
    </font>
    <font>
      <b/>
      <sz val="12"/>
      <color indexed="8"/>
      <name val="Times New Roman"/>
      <family val="1"/>
    </font>
    <font>
      <sz val="11"/>
      <name val="Times New Roman"/>
      <family val="1"/>
    </font>
    <font>
      <b/>
      <sz val="11"/>
      <name val="Times New Roman"/>
      <family val="1"/>
    </font>
    <font>
      <sz val="12"/>
      <name val="Times New Roman"/>
      <family val="1"/>
    </font>
    <font>
      <b/>
      <sz val="11"/>
      <color indexed="8"/>
      <name val="Calibri"/>
      <family val="2"/>
    </font>
    <font>
      <b/>
      <sz val="10"/>
      <color indexed="8"/>
      <name val="Courier New"/>
      <family val="3"/>
    </font>
    <font>
      <b/>
      <u val="single"/>
      <sz val="12"/>
      <color indexed="8"/>
      <name val="Times New Roman"/>
      <family val="1"/>
    </font>
    <font>
      <b/>
      <sz val="12"/>
      <name val="Times New Roman"/>
      <family val="1"/>
    </font>
    <font>
      <i/>
      <sz val="11"/>
      <name val="Times New Roman"/>
      <family val="1"/>
    </font>
    <font>
      <b/>
      <sz val="11"/>
      <name val="Calibri"/>
      <family val="2"/>
    </font>
    <font>
      <sz val="11"/>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right/>
      <top/>
      <bottom style="thin"/>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0" fillId="0" borderId="0">
      <alignment/>
      <protection/>
    </xf>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1" borderId="0" applyNumberFormat="0" applyBorder="0" applyAlignment="0" applyProtection="0"/>
  </cellStyleXfs>
  <cellXfs count="67">
    <xf numFmtId="0" fontId="0" fillId="0" borderId="0" xfId="0" applyFont="1" applyAlignment="1">
      <alignment/>
    </xf>
    <xf numFmtId="0" fontId="2" fillId="0" borderId="0" xfId="0" applyFont="1" applyAlignment="1">
      <alignment horizontal="justify"/>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0" xfId="0" applyFont="1" applyBorder="1" applyAlignment="1">
      <alignment wrapText="1"/>
    </xf>
    <xf numFmtId="0" fontId="7" fillId="0" borderId="0" xfId="0" applyFont="1" applyAlignment="1">
      <alignment/>
    </xf>
    <xf numFmtId="0" fontId="5" fillId="0" borderId="10" xfId="0" applyNumberFormat="1" applyFont="1" applyBorder="1" applyAlignment="1">
      <alignment vertical="top" wrapText="1"/>
    </xf>
    <xf numFmtId="0" fontId="8" fillId="0" borderId="0" xfId="0" applyFont="1" applyAlignment="1">
      <alignment/>
    </xf>
    <xf numFmtId="0" fontId="9" fillId="0" borderId="0" xfId="0" applyFont="1" applyAlignment="1">
      <alignment horizontal="justify"/>
    </xf>
    <xf numFmtId="0" fontId="4" fillId="0" borderId="0" xfId="0" applyFont="1" applyAlignment="1">
      <alignment horizontal="justify"/>
    </xf>
    <xf numFmtId="0" fontId="49" fillId="0" borderId="0" xfId="0" applyFont="1" applyAlignment="1">
      <alignment/>
    </xf>
    <xf numFmtId="0" fontId="47" fillId="0" borderId="0" xfId="0" applyFont="1" applyAlignment="1">
      <alignment/>
    </xf>
    <xf numFmtId="0" fontId="0" fillId="0" borderId="0" xfId="0" applyFont="1" applyAlignment="1">
      <alignment/>
    </xf>
    <xf numFmtId="4" fontId="5" fillId="0" borderId="10" xfId="0" applyNumberFormat="1" applyFont="1" applyBorder="1" applyAlignment="1">
      <alignment vertical="top" wrapText="1"/>
    </xf>
    <xf numFmtId="4" fontId="5" fillId="0" borderId="10" xfId="0" applyNumberFormat="1" applyFont="1" applyBorder="1" applyAlignment="1">
      <alignment/>
    </xf>
    <xf numFmtId="2" fontId="5" fillId="0" borderId="10" xfId="0" applyNumberFormat="1" applyFont="1" applyBorder="1" applyAlignment="1">
      <alignment vertical="top" wrapText="1"/>
    </xf>
    <xf numFmtId="2" fontId="7" fillId="0" borderId="11" xfId="0" applyNumberFormat="1" applyFont="1" applyBorder="1" applyAlignment="1">
      <alignment vertical="top" wrapText="1"/>
    </xf>
    <xf numFmtId="2" fontId="7" fillId="0" borderId="12" xfId="0" applyNumberFormat="1" applyFont="1" applyBorder="1" applyAlignment="1">
      <alignment vertical="top" wrapText="1"/>
    </xf>
    <xf numFmtId="0" fontId="47" fillId="0" borderId="0" xfId="0" applyFont="1" applyAlignment="1">
      <alignment/>
    </xf>
    <xf numFmtId="0" fontId="6" fillId="0" borderId="10" xfId="0" applyFont="1" applyBorder="1" applyAlignment="1">
      <alignment/>
    </xf>
    <xf numFmtId="4" fontId="6" fillId="0" borderId="10" xfId="0" applyNumberFormat="1" applyFont="1" applyBorder="1" applyAlignment="1">
      <alignment/>
    </xf>
    <xf numFmtId="2" fontId="6" fillId="0" borderId="10" xfId="0" applyNumberFormat="1" applyFont="1" applyBorder="1" applyAlignment="1">
      <alignment vertical="top" wrapText="1"/>
    </xf>
    <xf numFmtId="0" fontId="6" fillId="0" borderId="10" xfId="0" applyFont="1" applyBorder="1" applyAlignment="1">
      <alignment wrapText="1"/>
    </xf>
    <xf numFmtId="0" fontId="11" fillId="0" borderId="0" xfId="0" applyFont="1" applyAlignment="1">
      <alignment/>
    </xf>
    <xf numFmtId="0" fontId="5" fillId="0" borderId="0" xfId="0" applyFont="1" applyAlignment="1">
      <alignment horizontal="justify"/>
    </xf>
    <xf numFmtId="0" fontId="5" fillId="0" borderId="0" xfId="0" applyFont="1" applyAlignment="1">
      <alignment/>
    </xf>
    <xf numFmtId="0" fontId="14" fillId="0" borderId="0" xfId="0" applyFont="1" applyAlignment="1">
      <alignment/>
    </xf>
    <xf numFmtId="0" fontId="6" fillId="0" borderId="10" xfId="0" applyFont="1" applyBorder="1" applyAlignment="1">
      <alignment horizontal="center" vertical="top" wrapText="1"/>
    </xf>
    <xf numFmtId="49" fontId="6" fillId="0" borderId="10" xfId="0" applyNumberFormat="1" applyFont="1" applyBorder="1" applyAlignment="1" quotePrefix="1">
      <alignment vertical="top" wrapText="1"/>
    </xf>
    <xf numFmtId="0" fontId="6" fillId="0" borderId="10" xfId="0" applyFont="1" applyBorder="1" applyAlignment="1">
      <alignment vertical="top" wrapText="1"/>
    </xf>
    <xf numFmtId="4" fontId="6" fillId="0" borderId="10" xfId="0" applyNumberFormat="1" applyFont="1" applyBorder="1" applyAlignment="1">
      <alignment vertical="top" wrapText="1"/>
    </xf>
    <xf numFmtId="0" fontId="13" fillId="0" borderId="0" xfId="0" applyFont="1" applyAlignment="1">
      <alignment/>
    </xf>
    <xf numFmtId="0" fontId="49" fillId="0" borderId="10" xfId="0" applyFont="1" applyBorder="1" applyAlignment="1">
      <alignment vertical="top" wrapText="1"/>
    </xf>
    <xf numFmtId="0" fontId="49" fillId="0" borderId="0" xfId="0" applyFont="1" applyAlignment="1">
      <alignment wrapText="1"/>
    </xf>
    <xf numFmtId="49" fontId="15" fillId="0" borderId="13" xfId="52" applyNumberFormat="1" applyFont="1" applyFill="1" applyBorder="1" applyAlignment="1">
      <alignment horizontal="center" vertical="top" wrapText="1"/>
      <protection/>
    </xf>
    <xf numFmtId="49" fontId="15" fillId="0" borderId="13" xfId="53" applyNumberFormat="1" applyFont="1" applyFill="1" applyBorder="1" applyAlignment="1">
      <alignment horizontal="center" vertical="top" wrapText="1"/>
      <protection/>
    </xf>
    <xf numFmtId="0" fontId="5" fillId="32" borderId="10" xfId="0" applyFont="1" applyFill="1" applyBorder="1" applyAlignment="1">
      <alignment vertical="top" wrapText="1"/>
    </xf>
    <xf numFmtId="4" fontId="5" fillId="0" borderId="0" xfId="0" applyNumberFormat="1" applyFont="1" applyAlignment="1">
      <alignment/>
    </xf>
    <xf numFmtId="49" fontId="7" fillId="0" borderId="0" xfId="0" applyNumberFormat="1" applyFont="1" applyAlignment="1">
      <alignment horizontal="justify"/>
    </xf>
    <xf numFmtId="49" fontId="5" fillId="0" borderId="10" xfId="0" applyNumberFormat="1" applyFont="1" applyBorder="1" applyAlignment="1">
      <alignment horizontal="center" vertical="top" wrapText="1"/>
    </xf>
    <xf numFmtId="49" fontId="5" fillId="0" borderId="10" xfId="0" applyNumberFormat="1" applyFont="1" applyBorder="1" applyAlignment="1" quotePrefix="1">
      <alignment vertical="top" wrapText="1"/>
    </xf>
    <xf numFmtId="0" fontId="14" fillId="0" borderId="0" xfId="0" applyFont="1" applyAlignment="1">
      <alignment/>
    </xf>
    <xf numFmtId="0" fontId="5" fillId="0" borderId="10" xfId="0" applyFont="1" applyBorder="1" applyAlignment="1">
      <alignment horizontal="left" vertical="center" wrapText="1"/>
    </xf>
    <xf numFmtId="49" fontId="5" fillId="0" borderId="10" xfId="0" applyNumberFormat="1" applyFont="1" applyBorder="1" applyAlignment="1">
      <alignment vertical="top" wrapText="1"/>
    </xf>
    <xf numFmtId="49" fontId="14" fillId="0" borderId="0" xfId="0" applyNumberFormat="1" applyFont="1" applyAlignment="1">
      <alignment/>
    </xf>
    <xf numFmtId="0" fontId="7" fillId="0" borderId="0" xfId="0" applyFont="1" applyFill="1" applyBorder="1" applyAlignment="1">
      <alignment vertical="top" wrapText="1"/>
    </xf>
    <xf numFmtId="49" fontId="14" fillId="0" borderId="0" xfId="0" applyNumberFormat="1" applyFont="1" applyAlignment="1">
      <alignment/>
    </xf>
    <xf numFmtId="0" fontId="50" fillId="0" borderId="10" xfId="0" applyFont="1" applyBorder="1" applyAlignment="1">
      <alignment vertical="top" wrapText="1"/>
    </xf>
    <xf numFmtId="0" fontId="4" fillId="0" borderId="0" xfId="0" applyFont="1" applyAlignment="1">
      <alignment horizontal="right"/>
    </xf>
    <xf numFmtId="0" fontId="9" fillId="0" borderId="0" xfId="0" applyFont="1" applyAlignment="1">
      <alignment/>
    </xf>
    <xf numFmtId="0" fontId="9" fillId="0" borderId="14" xfId="0" applyFont="1" applyBorder="1" applyAlignment="1">
      <alignment horizontal="center" wrapText="1"/>
    </xf>
    <xf numFmtId="0" fontId="9"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9" fillId="0" borderId="14" xfId="0" applyFont="1" applyBorder="1" applyAlignment="1">
      <alignment horizontal="right"/>
    </xf>
    <xf numFmtId="0" fontId="9" fillId="0" borderId="0" xfId="0" applyFont="1" applyAlignment="1">
      <alignment horizontal="left"/>
    </xf>
    <xf numFmtId="0" fontId="9" fillId="0" borderId="0" xfId="0" applyFont="1" applyAlignment="1">
      <alignment horizontal="left" vertical="center" wrapText="1"/>
    </xf>
    <xf numFmtId="0" fontId="5" fillId="0" borderId="0" xfId="0" applyFont="1" applyAlignment="1">
      <alignment horizontal="center"/>
    </xf>
    <xf numFmtId="2" fontId="5" fillId="0" borderId="15"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2" fillId="0" borderId="0" xfId="0" applyFont="1" applyAlignment="1">
      <alignment horizontal="center"/>
    </xf>
    <xf numFmtId="0" fontId="7" fillId="0" borderId="0" xfId="0" applyFont="1" applyAlignment="1">
      <alignment horizontal="center"/>
    </xf>
    <xf numFmtId="0" fontId="5" fillId="0" borderId="1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3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2849225"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tabSelected="1" zoomScalePageLayoutView="0" workbookViewId="0" topLeftCell="A10">
      <selection activeCell="G19" sqref="G19"/>
    </sheetView>
  </sheetViews>
  <sheetFormatPr defaultColWidth="9.140625" defaultRowHeight="15"/>
  <cols>
    <col min="1" max="1" width="7.7109375" style="0" customWidth="1"/>
    <col min="8" max="8" width="14.7109375" style="0" customWidth="1"/>
    <col min="9" max="9" width="17.421875" style="0" customWidth="1"/>
  </cols>
  <sheetData>
    <row r="1" spans="9:13" s="10" customFormat="1" ht="15" customHeight="1">
      <c r="I1" s="51" t="s">
        <v>0</v>
      </c>
      <c r="J1" s="51"/>
      <c r="K1" s="51"/>
      <c r="L1" s="51"/>
      <c r="M1" s="51"/>
    </row>
    <row r="2" spans="9:13" s="10" customFormat="1" ht="15" customHeight="1">
      <c r="I2" s="51" t="s">
        <v>1</v>
      </c>
      <c r="J2" s="51"/>
      <c r="K2" s="51"/>
      <c r="L2" s="51"/>
      <c r="M2" s="51"/>
    </row>
    <row r="3" spans="9:13" s="10" customFormat="1" ht="15" customHeight="1">
      <c r="I3" s="51" t="s">
        <v>2</v>
      </c>
      <c r="J3" s="51"/>
      <c r="K3" s="51"/>
      <c r="L3" s="51"/>
      <c r="M3" s="51"/>
    </row>
    <row r="4" spans="9:13" s="10" customFormat="1" ht="15" customHeight="1">
      <c r="I4" s="51" t="s">
        <v>3</v>
      </c>
      <c r="J4" s="51"/>
      <c r="K4" s="51"/>
      <c r="L4" s="51"/>
      <c r="M4" s="51"/>
    </row>
    <row r="5" spans="9:13" s="10" customFormat="1" ht="15" customHeight="1">
      <c r="I5" s="51" t="s">
        <v>4</v>
      </c>
      <c r="J5" s="51"/>
      <c r="K5" s="51"/>
      <c r="L5" s="51"/>
      <c r="M5" s="51"/>
    </row>
    <row r="6" spans="9:13" s="10" customFormat="1" ht="15" customHeight="1">
      <c r="I6" s="51" t="s">
        <v>5</v>
      </c>
      <c r="J6" s="51"/>
      <c r="K6" s="51"/>
      <c r="L6" s="51"/>
      <c r="M6" s="51"/>
    </row>
    <row r="7" spans="9:13" s="10" customFormat="1" ht="15" customHeight="1">
      <c r="I7" s="51" t="s">
        <v>6</v>
      </c>
      <c r="J7" s="51"/>
      <c r="K7" s="51"/>
      <c r="L7" s="51"/>
      <c r="M7" s="51"/>
    </row>
    <row r="8" s="10" customFormat="1" ht="15"/>
    <row r="9" spans="7:9" s="10" customFormat="1" ht="15">
      <c r="G9" s="54" t="s">
        <v>7</v>
      </c>
      <c r="H9" s="54"/>
      <c r="I9" s="54"/>
    </row>
    <row r="10" s="10" customFormat="1" ht="15">
      <c r="H10" s="11"/>
    </row>
    <row r="11" spans="7:9" s="10" customFormat="1" ht="26.25" customHeight="1">
      <c r="G11" s="54" t="s">
        <v>52</v>
      </c>
      <c r="H11" s="54"/>
      <c r="I11" s="54"/>
    </row>
    <row r="12" spans="7:9" s="10" customFormat="1" ht="35.25" customHeight="1">
      <c r="G12" s="59" t="s">
        <v>11</v>
      </c>
      <c r="H12" s="59"/>
      <c r="I12" s="59"/>
    </row>
    <row r="13" spans="7:9" s="10" customFormat="1" ht="15">
      <c r="G13" s="58" t="s">
        <v>12</v>
      </c>
      <c r="H13" s="58"/>
      <c r="I13" s="58"/>
    </row>
    <row r="14" spans="7:9" s="10" customFormat="1" ht="15">
      <c r="G14" s="58" t="s">
        <v>13</v>
      </c>
      <c r="H14" s="58"/>
      <c r="I14" s="58"/>
    </row>
    <row r="15" spans="7:9" s="10" customFormat="1" ht="36.75" customHeight="1">
      <c r="G15" s="54" t="s">
        <v>53</v>
      </c>
      <c r="H15" s="54"/>
      <c r="I15" s="54"/>
    </row>
    <row r="16" spans="7:9" s="10" customFormat="1" ht="15">
      <c r="G16" s="54" t="s">
        <v>14</v>
      </c>
      <c r="H16" s="54"/>
      <c r="I16" s="54"/>
    </row>
    <row r="17" s="10" customFormat="1" ht="15">
      <c r="H17" s="11"/>
    </row>
    <row r="18" spans="7:9" s="10" customFormat="1" ht="15">
      <c r="G18" s="54" t="s">
        <v>134</v>
      </c>
      <c r="H18" s="54"/>
      <c r="I18" s="54"/>
    </row>
    <row r="19" s="10" customFormat="1" ht="29.25" customHeight="1">
      <c r="H19" s="11"/>
    </row>
    <row r="20" spans="7:9" s="10" customFormat="1" ht="15">
      <c r="G20" s="54" t="s">
        <v>15</v>
      </c>
      <c r="H20" s="54"/>
      <c r="I20" s="54"/>
    </row>
    <row r="21" s="10" customFormat="1" ht="15">
      <c r="H21" s="11"/>
    </row>
    <row r="22" spans="7:9" s="10" customFormat="1" ht="61.5" customHeight="1">
      <c r="G22" s="53" t="s">
        <v>132</v>
      </c>
      <c r="H22" s="53"/>
      <c r="I22" s="53"/>
    </row>
    <row r="23" spans="7:9" s="10" customFormat="1" ht="15">
      <c r="G23" s="52" t="s">
        <v>11</v>
      </c>
      <c r="H23" s="52"/>
      <c r="I23" s="52"/>
    </row>
    <row r="24" spans="7:9" s="10" customFormat="1" ht="15">
      <c r="G24" s="52" t="s">
        <v>104</v>
      </c>
      <c r="H24" s="52"/>
      <c r="I24" s="52"/>
    </row>
    <row r="25" spans="7:9" s="10" customFormat="1" ht="15">
      <c r="G25" s="52" t="s">
        <v>105</v>
      </c>
      <c r="H25" s="52"/>
      <c r="I25" s="52"/>
    </row>
    <row r="26" spans="7:9" s="10" customFormat="1" ht="15">
      <c r="G26" s="52" t="s">
        <v>106</v>
      </c>
      <c r="H26" s="52"/>
      <c r="I26" s="52"/>
    </row>
    <row r="27" spans="7:9" s="10" customFormat="1" ht="15">
      <c r="G27" s="52" t="s">
        <v>107</v>
      </c>
      <c r="H27" s="52"/>
      <c r="I27" s="52"/>
    </row>
    <row r="28" spans="7:9" s="10" customFormat="1" ht="15">
      <c r="G28" s="52" t="s">
        <v>12</v>
      </c>
      <c r="H28" s="52"/>
      <c r="I28" s="52"/>
    </row>
    <row r="29" spans="7:9" s="10" customFormat="1" ht="15">
      <c r="G29" s="52" t="s">
        <v>13</v>
      </c>
      <c r="H29" s="52"/>
      <c r="I29" s="52"/>
    </row>
    <row r="30" spans="7:9" s="10" customFormat="1" ht="33" customHeight="1">
      <c r="G30" s="57" t="s">
        <v>133</v>
      </c>
      <c r="H30" s="57"/>
      <c r="I30" s="57"/>
    </row>
    <row r="31" spans="7:9" s="10" customFormat="1" ht="15">
      <c r="G31" s="58" t="s">
        <v>14</v>
      </c>
      <c r="H31" s="58"/>
      <c r="I31" s="58"/>
    </row>
    <row r="32" s="10" customFormat="1" ht="15">
      <c r="H32" s="11"/>
    </row>
    <row r="33" spans="7:9" s="10" customFormat="1" ht="15">
      <c r="G33" s="54" t="s">
        <v>134</v>
      </c>
      <c r="H33" s="54"/>
      <c r="I33" s="54"/>
    </row>
    <row r="34" s="10" customFormat="1" ht="15"/>
    <row r="35" s="10" customFormat="1" ht="15"/>
    <row r="36" spans="1:13" s="10" customFormat="1" ht="19.5" customHeight="1">
      <c r="A36" s="55" t="s">
        <v>8</v>
      </c>
      <c r="B36" s="55"/>
      <c r="C36" s="55"/>
      <c r="D36" s="55"/>
      <c r="E36" s="55"/>
      <c r="F36" s="55"/>
      <c r="G36" s="55"/>
      <c r="H36" s="55"/>
      <c r="I36" s="55"/>
      <c r="J36" s="55"/>
      <c r="K36" s="55"/>
      <c r="L36" s="55"/>
      <c r="M36" s="55"/>
    </row>
    <row r="37" spans="1:13" s="10" customFormat="1" ht="25.5" customHeight="1">
      <c r="A37" s="56" t="s">
        <v>54</v>
      </c>
      <c r="B37" s="56"/>
      <c r="C37" s="56"/>
      <c r="D37" s="56"/>
      <c r="E37" s="56"/>
      <c r="F37" s="56"/>
      <c r="G37" s="56"/>
      <c r="H37" s="56"/>
      <c r="I37" s="56"/>
      <c r="J37" s="56"/>
      <c r="K37" s="56"/>
      <c r="L37" s="56"/>
      <c r="M37" s="56"/>
    </row>
    <row r="38" spans="1:13" s="10" customFormat="1" ht="15.75">
      <c r="A38" s="55" t="s">
        <v>9</v>
      </c>
      <c r="B38" s="55"/>
      <c r="C38" s="55"/>
      <c r="D38" s="55"/>
      <c r="E38" s="55"/>
      <c r="F38" s="55"/>
      <c r="G38" s="55"/>
      <c r="H38" s="55"/>
      <c r="I38" s="55"/>
      <c r="J38" s="55"/>
      <c r="K38" s="55"/>
      <c r="L38" s="55"/>
      <c r="M38" s="55"/>
    </row>
    <row r="39" s="10" customFormat="1" ht="15.75">
      <c r="A39" s="12"/>
    </row>
    <row r="40" spans="1:13" s="10" customFormat="1" ht="15.75">
      <c r="A40" s="56" t="s">
        <v>135</v>
      </c>
      <c r="B40" s="56"/>
      <c r="C40" s="56"/>
      <c r="D40" s="56"/>
      <c r="E40" s="56"/>
      <c r="F40" s="56"/>
      <c r="G40" s="56"/>
      <c r="H40" s="56"/>
      <c r="I40" s="56"/>
      <c r="J40" s="56"/>
      <c r="K40" s="56"/>
      <c r="L40" s="56"/>
      <c r="M40" s="56"/>
    </row>
    <row r="41" spans="1:13" s="10" customFormat="1" ht="15.75">
      <c r="A41" s="55" t="s">
        <v>10</v>
      </c>
      <c r="B41" s="55"/>
      <c r="C41" s="55"/>
      <c r="D41" s="55"/>
      <c r="E41" s="55"/>
      <c r="F41" s="55"/>
      <c r="G41" s="55"/>
      <c r="H41" s="55"/>
      <c r="I41" s="55"/>
      <c r="J41" s="55"/>
      <c r="K41" s="55"/>
      <c r="L41" s="55"/>
      <c r="M41" s="55"/>
    </row>
    <row r="42" s="10" customFormat="1" ht="15"/>
    <row r="43" s="10" customFormat="1" ht="15"/>
    <row r="44" s="10" customFormat="1" ht="15"/>
    <row r="45" s="10" customFormat="1" ht="15"/>
    <row r="46" s="10" customFormat="1" ht="15"/>
    <row r="47" s="10" customFormat="1" ht="15"/>
    <row r="48" s="10" customFormat="1" ht="15"/>
    <row r="49" s="10" customFormat="1" ht="15"/>
    <row r="50" s="10" customFormat="1" ht="15"/>
    <row r="51" s="10" customFormat="1" ht="15"/>
    <row r="52" s="10" customFormat="1" ht="15"/>
    <row r="53" s="10" customFormat="1" ht="15"/>
    <row r="54" s="10" customFormat="1" ht="15"/>
  </sheetData>
  <sheetProtection/>
  <mergeCells count="32">
    <mergeCell ref="I5:M5"/>
    <mergeCell ref="G15:I15"/>
    <mergeCell ref="G16:I16"/>
    <mergeCell ref="G18:I18"/>
    <mergeCell ref="I6:M6"/>
    <mergeCell ref="G9:I9"/>
    <mergeCell ref="G11:I11"/>
    <mergeCell ref="G14:I14"/>
    <mergeCell ref="G12:I12"/>
    <mergeCell ref="G13:I13"/>
    <mergeCell ref="I1:M1"/>
    <mergeCell ref="I2:M2"/>
    <mergeCell ref="I3:M3"/>
    <mergeCell ref="I4:M4"/>
    <mergeCell ref="A41:M41"/>
    <mergeCell ref="G28:I28"/>
    <mergeCell ref="G29:I29"/>
    <mergeCell ref="G30:I30"/>
    <mergeCell ref="G31:I31"/>
    <mergeCell ref="A37:M37"/>
    <mergeCell ref="A40:M40"/>
    <mergeCell ref="G33:I33"/>
    <mergeCell ref="A36:M36"/>
    <mergeCell ref="G27:I27"/>
    <mergeCell ref="G24:I24"/>
    <mergeCell ref="G25:I25"/>
    <mergeCell ref="I7:M7"/>
    <mergeCell ref="G26:I26"/>
    <mergeCell ref="G23:I23"/>
    <mergeCell ref="G22:I22"/>
    <mergeCell ref="G20:I20"/>
    <mergeCell ref="A38:M38"/>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G39"/>
  <sheetViews>
    <sheetView zoomScale="60" zoomScaleNormal="60" zoomScalePageLayoutView="0" workbookViewId="0" topLeftCell="A7">
      <selection activeCell="B15" sqref="B15"/>
    </sheetView>
  </sheetViews>
  <sheetFormatPr defaultColWidth="9.140625" defaultRowHeight="15"/>
  <cols>
    <col min="1" max="2" width="26.00390625" style="13" customWidth="1"/>
    <col min="3" max="3" width="26.140625" style="13" customWidth="1"/>
    <col min="4" max="4" width="17.57421875" style="13" customWidth="1"/>
    <col min="5" max="5" width="29.28125" style="13" customWidth="1"/>
    <col min="6" max="6" width="18.7109375" style="13" customWidth="1"/>
    <col min="7" max="7" width="56.140625" style="13" customWidth="1"/>
    <col min="8" max="16384" width="9.140625" style="14" customWidth="1"/>
  </cols>
  <sheetData>
    <row r="1" spans="1:7" s="29" customFormat="1" ht="15">
      <c r="A1" s="28"/>
      <c r="B1" s="28"/>
      <c r="C1" s="28"/>
      <c r="D1" s="28"/>
      <c r="E1" s="28"/>
      <c r="F1" s="28"/>
      <c r="G1" s="28"/>
    </row>
    <row r="2" spans="1:7" s="29" customFormat="1" ht="15">
      <c r="A2" s="27"/>
      <c r="B2" s="28"/>
      <c r="C2" s="28"/>
      <c r="D2" s="28"/>
      <c r="E2" s="28"/>
      <c r="F2" s="28"/>
      <c r="G2" s="28"/>
    </row>
    <row r="3" spans="1:7" s="29" customFormat="1" ht="15">
      <c r="A3" s="60" t="s">
        <v>16</v>
      </c>
      <c r="B3" s="60"/>
      <c r="C3" s="60"/>
      <c r="D3" s="60"/>
      <c r="E3" s="60"/>
      <c r="F3" s="60"/>
      <c r="G3" s="60"/>
    </row>
    <row r="4" spans="1:7" s="29" customFormat="1" ht="15">
      <c r="A4" s="60" t="s">
        <v>17</v>
      </c>
      <c r="B4" s="60"/>
      <c r="C4" s="60"/>
      <c r="D4" s="60"/>
      <c r="E4" s="60"/>
      <c r="F4" s="60"/>
      <c r="G4" s="60"/>
    </row>
    <row r="5" spans="1:7" s="29" customFormat="1" ht="15.75" thickBot="1">
      <c r="A5" s="27"/>
      <c r="B5" s="28"/>
      <c r="C5" s="28"/>
      <c r="D5" s="28"/>
      <c r="E5" s="28"/>
      <c r="F5" s="28"/>
      <c r="G5" s="28"/>
    </row>
    <row r="6" spans="1:7" s="29" customFormat="1" ht="255.75" thickBot="1">
      <c r="A6" s="5" t="s">
        <v>23</v>
      </c>
      <c r="B6" s="5" t="s">
        <v>19</v>
      </c>
      <c r="C6" s="5" t="s">
        <v>20</v>
      </c>
      <c r="D6" s="5" t="s">
        <v>136</v>
      </c>
      <c r="E6" s="5" t="s">
        <v>21</v>
      </c>
      <c r="F6" s="5" t="s">
        <v>91</v>
      </c>
      <c r="G6" s="5" t="s">
        <v>22</v>
      </c>
    </row>
    <row r="7" spans="1:7" s="29" customFormat="1" ht="15.75" thickBot="1">
      <c r="A7" s="5">
        <v>1</v>
      </c>
      <c r="B7" s="5">
        <v>2</v>
      </c>
      <c r="C7" s="5">
        <v>3</v>
      </c>
      <c r="D7" s="5">
        <v>4</v>
      </c>
      <c r="E7" s="5">
        <v>5</v>
      </c>
      <c r="F7" s="5">
        <v>6</v>
      </c>
      <c r="G7" s="5">
        <v>7</v>
      </c>
    </row>
    <row r="8" spans="1:7" s="8" customFormat="1" ht="100.5" customHeight="1" thickBot="1">
      <c r="A8" s="6" t="s">
        <v>85</v>
      </c>
      <c r="B8" s="16">
        <v>1446240</v>
      </c>
      <c r="C8" s="16">
        <v>0</v>
      </c>
      <c r="D8" s="16">
        <v>1200000</v>
      </c>
      <c r="E8" s="16">
        <f>877312.02+149133.28</f>
        <v>1026445.3</v>
      </c>
      <c r="F8" s="18">
        <f aca="true" t="shared" si="0" ref="F8:F13">E8/(B8+C8+D8)</f>
        <v>0.387888211197775</v>
      </c>
      <c r="G8" s="6" t="s">
        <v>137</v>
      </c>
    </row>
    <row r="9" spans="1:7" s="8" customFormat="1" ht="114" customHeight="1" thickBot="1">
      <c r="A9" s="7" t="s">
        <v>86</v>
      </c>
      <c r="B9" s="17">
        <v>720648</v>
      </c>
      <c r="C9" s="17">
        <v>0</v>
      </c>
      <c r="D9" s="17">
        <v>300000</v>
      </c>
      <c r="E9" s="17">
        <f>687219.13+71994.55</f>
        <v>759213.68</v>
      </c>
      <c r="F9" s="18">
        <f t="shared" si="0"/>
        <v>0.7438545708216742</v>
      </c>
      <c r="G9" s="6" t="s">
        <v>138</v>
      </c>
    </row>
    <row r="10" spans="1:7" s="8" customFormat="1" ht="113.25" customHeight="1" thickBot="1">
      <c r="A10" s="7" t="s">
        <v>92</v>
      </c>
      <c r="B10" s="17">
        <v>3675000</v>
      </c>
      <c r="C10" s="17">
        <v>0</v>
      </c>
      <c r="D10" s="17">
        <v>800000</v>
      </c>
      <c r="E10" s="17">
        <f>2517964.38+543781.94</f>
        <v>3061746.32</v>
      </c>
      <c r="F10" s="18">
        <f t="shared" si="0"/>
        <v>0.6841891217877094</v>
      </c>
      <c r="G10" s="6" t="s">
        <v>139</v>
      </c>
    </row>
    <row r="11" spans="1:7" s="8" customFormat="1" ht="100.5" customHeight="1" thickBot="1">
      <c r="A11" s="7" t="s">
        <v>87</v>
      </c>
      <c r="B11" s="17">
        <v>163002</v>
      </c>
      <c r="C11" s="17">
        <v>0</v>
      </c>
      <c r="D11" s="17"/>
      <c r="E11" s="17">
        <v>142786.52</v>
      </c>
      <c r="F11" s="18">
        <f t="shared" si="0"/>
        <v>0.8759801720224291</v>
      </c>
      <c r="G11" s="6" t="s">
        <v>140</v>
      </c>
    </row>
    <row r="12" spans="1:7" s="8" customFormat="1" ht="111" customHeight="1" thickBot="1">
      <c r="A12" s="7" t="s">
        <v>93</v>
      </c>
      <c r="B12" s="17">
        <v>10046</v>
      </c>
      <c r="C12" s="17">
        <v>0</v>
      </c>
      <c r="D12" s="17"/>
      <c r="E12" s="17">
        <v>135.37</v>
      </c>
      <c r="F12" s="18">
        <f t="shared" si="0"/>
        <v>0.013475014931315947</v>
      </c>
      <c r="G12" s="6" t="s">
        <v>141</v>
      </c>
    </row>
    <row r="13" spans="1:7" s="26" customFormat="1" ht="16.5" thickBot="1">
      <c r="A13" s="22" t="s">
        <v>88</v>
      </c>
      <c r="B13" s="23">
        <f>SUM(B8:B12)</f>
        <v>6014936</v>
      </c>
      <c r="C13" s="23">
        <f>SUM(C8:C12)</f>
        <v>0</v>
      </c>
      <c r="D13" s="23">
        <f>SUM(D8:D12)</f>
        <v>2300000</v>
      </c>
      <c r="E13" s="23">
        <f>SUM(E8:E12)</f>
        <v>4990327.1899999995</v>
      </c>
      <c r="F13" s="24">
        <f t="shared" si="0"/>
        <v>0.6001642333747367</v>
      </c>
      <c r="G13" s="25"/>
    </row>
    <row r="14" spans="1:7" s="21" customFormat="1" ht="15">
      <c r="A14" s="13"/>
      <c r="B14" s="13"/>
      <c r="C14" s="13"/>
      <c r="D14" s="13"/>
      <c r="E14" s="13"/>
      <c r="F14" s="13"/>
      <c r="G14" s="13"/>
    </row>
    <row r="15" spans="1:7" s="21" customFormat="1" ht="15">
      <c r="A15" s="13"/>
      <c r="B15" s="13"/>
      <c r="C15" s="13"/>
      <c r="D15" s="13"/>
      <c r="E15" s="13"/>
      <c r="F15" s="13"/>
      <c r="G15" s="13"/>
    </row>
    <row r="16" spans="1:7" s="21" customFormat="1" ht="15">
      <c r="A16" s="13"/>
      <c r="B16" s="13"/>
      <c r="C16" s="13"/>
      <c r="D16" s="13"/>
      <c r="E16" s="13"/>
      <c r="F16" s="13"/>
      <c r="G16" s="13"/>
    </row>
    <row r="17" spans="1:7" s="21" customFormat="1" ht="15">
      <c r="A17" s="13"/>
      <c r="B17" s="13"/>
      <c r="C17" s="13"/>
      <c r="D17" s="13"/>
      <c r="E17" s="13"/>
      <c r="F17" s="13"/>
      <c r="G17" s="13"/>
    </row>
    <row r="18" spans="1:7" s="21" customFormat="1" ht="15">
      <c r="A18" s="13"/>
      <c r="B18" s="13"/>
      <c r="C18" s="13"/>
      <c r="D18" s="13"/>
      <c r="E18" s="13"/>
      <c r="F18" s="13"/>
      <c r="G18" s="13"/>
    </row>
    <row r="19" spans="1:7" s="21" customFormat="1" ht="15">
      <c r="A19" s="13"/>
      <c r="B19" s="13"/>
      <c r="C19" s="13"/>
      <c r="D19" s="13"/>
      <c r="E19" s="13"/>
      <c r="F19" s="13"/>
      <c r="G19" s="13"/>
    </row>
    <row r="20" spans="1:7" s="21" customFormat="1" ht="15">
      <c r="A20" s="13"/>
      <c r="B20" s="13"/>
      <c r="C20" s="13"/>
      <c r="D20" s="13"/>
      <c r="E20" s="13"/>
      <c r="F20" s="13"/>
      <c r="G20" s="13"/>
    </row>
    <row r="21" spans="1:7" s="21" customFormat="1" ht="15">
      <c r="A21" s="13"/>
      <c r="B21" s="13"/>
      <c r="C21" s="13"/>
      <c r="D21" s="13"/>
      <c r="E21" s="13"/>
      <c r="F21" s="13"/>
      <c r="G21" s="13"/>
    </row>
    <row r="22" spans="1:7" s="21" customFormat="1" ht="15">
      <c r="A22" s="13"/>
      <c r="B22" s="13"/>
      <c r="C22" s="13"/>
      <c r="D22" s="13"/>
      <c r="E22" s="13"/>
      <c r="F22" s="13"/>
      <c r="G22" s="13"/>
    </row>
    <row r="23" spans="1:7" s="21" customFormat="1" ht="15">
      <c r="A23" s="13"/>
      <c r="B23" s="13"/>
      <c r="C23" s="13"/>
      <c r="D23" s="13"/>
      <c r="E23" s="13"/>
      <c r="F23" s="13"/>
      <c r="G23" s="13"/>
    </row>
    <row r="24" spans="1:7" s="21" customFormat="1" ht="15">
      <c r="A24" s="13"/>
      <c r="B24" s="13"/>
      <c r="C24" s="13"/>
      <c r="D24" s="13"/>
      <c r="E24" s="13"/>
      <c r="F24" s="13"/>
      <c r="G24" s="13"/>
    </row>
    <row r="25" spans="1:7" s="21" customFormat="1" ht="15">
      <c r="A25" s="13"/>
      <c r="B25" s="13"/>
      <c r="C25" s="13"/>
      <c r="D25" s="13"/>
      <c r="E25" s="13"/>
      <c r="F25" s="13"/>
      <c r="G25" s="13"/>
    </row>
    <row r="26" spans="1:7" s="21" customFormat="1" ht="15">
      <c r="A26" s="13"/>
      <c r="B26" s="13"/>
      <c r="C26" s="13"/>
      <c r="D26" s="13"/>
      <c r="E26" s="13"/>
      <c r="F26" s="13"/>
      <c r="G26" s="13"/>
    </row>
    <row r="27" spans="1:7" s="21" customFormat="1" ht="15">
      <c r="A27" s="13"/>
      <c r="B27" s="13"/>
      <c r="C27" s="13"/>
      <c r="D27" s="13"/>
      <c r="E27" s="13"/>
      <c r="F27" s="13"/>
      <c r="G27" s="13"/>
    </row>
    <row r="28" spans="1:7" s="21" customFormat="1" ht="15">
      <c r="A28" s="13"/>
      <c r="B28" s="13"/>
      <c r="C28" s="13"/>
      <c r="D28" s="13"/>
      <c r="E28" s="13"/>
      <c r="F28" s="13"/>
      <c r="G28" s="13"/>
    </row>
    <row r="29" spans="1:7" s="21" customFormat="1" ht="15">
      <c r="A29" s="13"/>
      <c r="B29" s="13"/>
      <c r="C29" s="13"/>
      <c r="D29" s="13"/>
      <c r="E29" s="13"/>
      <c r="F29" s="13"/>
      <c r="G29" s="13"/>
    </row>
    <row r="30" spans="1:7" s="21" customFormat="1" ht="15">
      <c r="A30" s="13"/>
      <c r="B30" s="13"/>
      <c r="C30" s="13"/>
      <c r="D30" s="13"/>
      <c r="E30" s="13"/>
      <c r="F30" s="13"/>
      <c r="G30" s="13"/>
    </row>
    <row r="31" spans="1:7" s="21" customFormat="1" ht="15">
      <c r="A31" s="13"/>
      <c r="B31" s="13"/>
      <c r="C31" s="13"/>
      <c r="D31" s="13"/>
      <c r="E31" s="13"/>
      <c r="F31" s="13"/>
      <c r="G31" s="13"/>
    </row>
    <row r="32" spans="1:7" s="21" customFormat="1" ht="15">
      <c r="A32" s="13"/>
      <c r="B32" s="13"/>
      <c r="C32" s="13"/>
      <c r="D32" s="13"/>
      <c r="E32" s="13"/>
      <c r="F32" s="13"/>
      <c r="G32" s="13"/>
    </row>
    <row r="33" spans="1:7" s="21" customFormat="1" ht="15">
      <c r="A33" s="13"/>
      <c r="B33" s="13"/>
      <c r="C33" s="13"/>
      <c r="D33" s="13"/>
      <c r="E33" s="13"/>
      <c r="F33" s="13"/>
      <c r="G33" s="13"/>
    </row>
    <row r="34" spans="1:7" s="21" customFormat="1" ht="15">
      <c r="A34" s="13"/>
      <c r="B34" s="13"/>
      <c r="C34" s="13"/>
      <c r="D34" s="13"/>
      <c r="E34" s="13"/>
      <c r="F34" s="13"/>
      <c r="G34" s="13"/>
    </row>
    <row r="35" spans="1:7" s="21" customFormat="1" ht="15">
      <c r="A35" s="13"/>
      <c r="B35" s="13"/>
      <c r="C35" s="13"/>
      <c r="D35" s="13"/>
      <c r="E35" s="13"/>
      <c r="F35" s="13"/>
      <c r="G35" s="13"/>
    </row>
    <row r="36" spans="1:7" s="21" customFormat="1" ht="15">
      <c r="A36" s="13"/>
      <c r="B36" s="13"/>
      <c r="C36" s="13"/>
      <c r="D36" s="13"/>
      <c r="E36" s="13"/>
      <c r="F36" s="13"/>
      <c r="G36" s="13"/>
    </row>
    <row r="37" spans="1:7" s="21" customFormat="1" ht="15">
      <c r="A37" s="13"/>
      <c r="B37" s="13"/>
      <c r="C37" s="13"/>
      <c r="D37" s="13"/>
      <c r="E37" s="13"/>
      <c r="F37" s="13"/>
      <c r="G37" s="13"/>
    </row>
    <row r="38" spans="1:7" s="21" customFormat="1" ht="15">
      <c r="A38" s="13"/>
      <c r="B38" s="13"/>
      <c r="C38" s="13"/>
      <c r="D38" s="13"/>
      <c r="E38" s="13"/>
      <c r="F38" s="13"/>
      <c r="G38" s="13"/>
    </row>
    <row r="39" spans="1:7" s="21" customFormat="1" ht="15">
      <c r="A39" s="13"/>
      <c r="B39" s="13"/>
      <c r="C39" s="13"/>
      <c r="D39" s="13"/>
      <c r="E39" s="13"/>
      <c r="F39" s="13"/>
      <c r="G39" s="13"/>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6"/>
  <sheetViews>
    <sheetView zoomScale="60" zoomScaleNormal="60" zoomScalePageLayoutView="0" workbookViewId="0" topLeftCell="C16">
      <selection activeCell="G17" sqref="G17"/>
    </sheetView>
  </sheetViews>
  <sheetFormatPr defaultColWidth="9.140625" defaultRowHeight="15"/>
  <cols>
    <col min="1" max="1" width="7.421875" style="13" customWidth="1"/>
    <col min="2" max="2" width="23.00390625" style="13" customWidth="1"/>
    <col min="3" max="3" width="32.8515625" style="13" customWidth="1"/>
    <col min="4" max="4" width="22.28125" style="13" customWidth="1"/>
    <col min="5" max="5" width="18.57421875" style="13" customWidth="1"/>
    <col min="6" max="6" width="25.57421875" style="13" customWidth="1"/>
    <col min="7" max="7" width="20.140625" style="13" customWidth="1"/>
    <col min="8" max="8" width="19.8515625" style="28" customWidth="1"/>
    <col min="9" max="9" width="21.7109375" style="28" customWidth="1"/>
    <col min="10" max="10" width="18.7109375" style="28" customWidth="1"/>
    <col min="11" max="11" width="19.140625" style="13" customWidth="1"/>
    <col min="12" max="12" width="19.7109375" style="13" customWidth="1"/>
    <col min="13" max="16384" width="9.140625" style="14" customWidth="1"/>
  </cols>
  <sheetData>
    <row r="2" spans="1:12" s="29" customFormat="1" ht="15">
      <c r="A2" s="60" t="s">
        <v>24</v>
      </c>
      <c r="B2" s="60"/>
      <c r="C2" s="60"/>
      <c r="D2" s="60"/>
      <c r="E2" s="60"/>
      <c r="F2" s="60"/>
      <c r="G2" s="60"/>
      <c r="H2" s="60"/>
      <c r="I2" s="60"/>
      <c r="J2" s="60"/>
      <c r="K2" s="60"/>
      <c r="L2" s="60"/>
    </row>
    <row r="3" spans="1:12" s="29" customFormat="1" ht="15">
      <c r="A3" s="60" t="s">
        <v>25</v>
      </c>
      <c r="B3" s="60"/>
      <c r="C3" s="60"/>
      <c r="D3" s="60"/>
      <c r="E3" s="60"/>
      <c r="F3" s="60"/>
      <c r="G3" s="60"/>
      <c r="H3" s="60"/>
      <c r="I3" s="60"/>
      <c r="J3" s="60"/>
      <c r="K3" s="60"/>
      <c r="L3" s="60"/>
    </row>
    <row r="4" spans="1:12" s="29" customFormat="1" ht="15.75" thickBot="1">
      <c r="A4" s="27"/>
      <c r="B4" s="28"/>
      <c r="C4" s="28"/>
      <c r="D4" s="28"/>
      <c r="E4" s="28"/>
      <c r="F4" s="28"/>
      <c r="G4" s="28"/>
      <c r="H4" s="28"/>
      <c r="I4" s="28"/>
      <c r="J4" s="28"/>
      <c r="K4" s="28"/>
      <c r="L4" s="28"/>
    </row>
    <row r="5" spans="1:12" s="29" customFormat="1" ht="163.5" customHeight="1" thickBot="1">
      <c r="A5" s="5" t="s">
        <v>18</v>
      </c>
      <c r="B5" s="5" t="s">
        <v>26</v>
      </c>
      <c r="C5" s="5" t="s">
        <v>27</v>
      </c>
      <c r="D5" s="5" t="s">
        <v>28</v>
      </c>
      <c r="E5" s="5" t="s">
        <v>29</v>
      </c>
      <c r="F5" s="5" t="s">
        <v>30</v>
      </c>
      <c r="G5" s="5" t="s">
        <v>31</v>
      </c>
      <c r="H5" s="5" t="s">
        <v>35</v>
      </c>
      <c r="I5" s="5" t="s">
        <v>36</v>
      </c>
      <c r="J5" s="6" t="s">
        <v>32</v>
      </c>
      <c r="K5" s="5" t="s">
        <v>33</v>
      </c>
      <c r="L5" s="5" t="s">
        <v>34</v>
      </c>
    </row>
    <row r="6" spans="1:12" s="29" customFormat="1" ht="15.75" thickBot="1">
      <c r="A6" s="5">
        <v>1</v>
      </c>
      <c r="B6" s="5">
        <v>2</v>
      </c>
      <c r="C6" s="5">
        <v>3</v>
      </c>
      <c r="D6" s="5">
        <v>4</v>
      </c>
      <c r="E6" s="5">
        <v>5</v>
      </c>
      <c r="F6" s="5">
        <v>6</v>
      </c>
      <c r="G6" s="5">
        <v>7</v>
      </c>
      <c r="H6" s="5">
        <v>8</v>
      </c>
      <c r="I6" s="5">
        <v>9</v>
      </c>
      <c r="J6" s="5">
        <v>10</v>
      </c>
      <c r="K6" s="5">
        <v>11</v>
      </c>
      <c r="L6" s="5">
        <v>12</v>
      </c>
    </row>
    <row r="7" spans="1:12" s="21" customFormat="1" ht="120.75" thickBot="1">
      <c r="A7" s="5">
        <v>1</v>
      </c>
      <c r="B7" s="37" t="s">
        <v>122</v>
      </c>
      <c r="C7" s="6" t="s">
        <v>55</v>
      </c>
      <c r="D7" s="6" t="s">
        <v>56</v>
      </c>
      <c r="E7" s="6" t="s">
        <v>89</v>
      </c>
      <c r="F7" s="6">
        <v>1000</v>
      </c>
      <c r="G7" s="6">
        <v>358</v>
      </c>
      <c r="H7" s="16">
        <f>G7/F7</f>
        <v>0.358</v>
      </c>
      <c r="I7" s="16">
        <v>195000</v>
      </c>
      <c r="J7" s="16">
        <f>I7/I19</f>
        <v>0.022334214218794352</v>
      </c>
      <c r="K7" s="61">
        <f>H7*J7+H8*J8+H9*J9+H10*J10+H11*J11+H12*J12+H13*J13+H14*J14+H15*J15+H16*J16+H17*J17+H18*J18</f>
        <v>0.5048093151119177</v>
      </c>
      <c r="L7" s="35"/>
    </row>
    <row r="8" spans="1:12" s="21" customFormat="1" ht="120.75" thickBot="1">
      <c r="A8" s="5">
        <v>2</v>
      </c>
      <c r="B8" s="37" t="s">
        <v>122</v>
      </c>
      <c r="C8" s="6" t="s">
        <v>55</v>
      </c>
      <c r="D8" s="6" t="s">
        <v>57</v>
      </c>
      <c r="E8" s="6" t="s">
        <v>89</v>
      </c>
      <c r="F8" s="6">
        <v>500</v>
      </c>
      <c r="G8" s="6">
        <v>218</v>
      </c>
      <c r="H8" s="16">
        <f>G8/F8</f>
        <v>0.436</v>
      </c>
      <c r="I8" s="16">
        <v>126000</v>
      </c>
      <c r="J8" s="16">
        <f>I8/I19</f>
        <v>0.01443133841829789</v>
      </c>
      <c r="K8" s="62"/>
      <c r="L8" s="35"/>
    </row>
    <row r="9" spans="1:12" s="21" customFormat="1" ht="120.75" thickBot="1">
      <c r="A9" s="5">
        <v>3</v>
      </c>
      <c r="B9" s="38" t="s">
        <v>123</v>
      </c>
      <c r="C9" s="6" t="s">
        <v>58</v>
      </c>
      <c r="D9" s="6" t="s">
        <v>56</v>
      </c>
      <c r="E9" s="6" t="s">
        <v>89</v>
      </c>
      <c r="F9" s="6">
        <v>2500</v>
      </c>
      <c r="G9" s="6">
        <v>973</v>
      </c>
      <c r="H9" s="16">
        <f aca="true" t="shared" si="0" ref="H9:H18">G9/F9</f>
        <v>0.3892</v>
      </c>
      <c r="I9" s="16">
        <v>325000</v>
      </c>
      <c r="J9" s="16">
        <f>I9/I19</f>
        <v>0.03722369036465725</v>
      </c>
      <c r="K9" s="62"/>
      <c r="L9" s="35"/>
    </row>
    <row r="10" spans="1:12" s="21" customFormat="1" ht="120.75" thickBot="1">
      <c r="A10" s="5">
        <v>4</v>
      </c>
      <c r="B10" s="38" t="s">
        <v>123</v>
      </c>
      <c r="C10" s="6" t="s">
        <v>58</v>
      </c>
      <c r="D10" s="6" t="s">
        <v>57</v>
      </c>
      <c r="E10" s="6" t="s">
        <v>89</v>
      </c>
      <c r="F10" s="6">
        <v>2200</v>
      </c>
      <c r="G10" s="6">
        <v>1170</v>
      </c>
      <c r="H10" s="16">
        <f t="shared" si="0"/>
        <v>0.5318181818181819</v>
      </c>
      <c r="I10" s="16">
        <v>479006</v>
      </c>
      <c r="J10" s="16">
        <f>I10/I19</f>
        <v>0.05486268008250158</v>
      </c>
      <c r="K10" s="62"/>
      <c r="L10" s="35"/>
    </row>
    <row r="11" spans="1:12" s="21" customFormat="1" ht="165.75" thickBot="1">
      <c r="A11" s="5">
        <v>5</v>
      </c>
      <c r="B11" s="37" t="s">
        <v>124</v>
      </c>
      <c r="C11" s="9" t="s">
        <v>116</v>
      </c>
      <c r="D11" s="6" t="s">
        <v>115</v>
      </c>
      <c r="E11" s="6" t="s">
        <v>89</v>
      </c>
      <c r="F11" s="6">
        <v>550</v>
      </c>
      <c r="G11" s="39">
        <v>239</v>
      </c>
      <c r="H11" s="16">
        <f t="shared" si="0"/>
        <v>0.43454545454545457</v>
      </c>
      <c r="I11" s="16">
        <v>807240.5</v>
      </c>
      <c r="J11" s="16">
        <f>I11/I19</f>
        <v>0.0924568320671111</v>
      </c>
      <c r="K11" s="62"/>
      <c r="L11" s="35"/>
    </row>
    <row r="12" spans="1:12" s="21" customFormat="1" ht="75.75" thickBot="1">
      <c r="A12" s="5">
        <v>6</v>
      </c>
      <c r="B12" s="38" t="s">
        <v>125</v>
      </c>
      <c r="C12" s="9" t="s">
        <v>98</v>
      </c>
      <c r="D12" s="6" t="s">
        <v>115</v>
      </c>
      <c r="E12" s="6" t="s">
        <v>117</v>
      </c>
      <c r="F12" s="6">
        <v>87</v>
      </c>
      <c r="G12" s="39">
        <v>25</v>
      </c>
      <c r="H12" s="16">
        <f t="shared" si="0"/>
        <v>0.28735632183908044</v>
      </c>
      <c r="I12" s="16">
        <v>279348.3</v>
      </c>
      <c r="J12" s="16">
        <f>I12/I19</f>
        <v>0.031994998840287336</v>
      </c>
      <c r="K12" s="62"/>
      <c r="L12" s="35"/>
    </row>
    <row r="13" spans="1:12" s="21" customFormat="1" ht="120.75" thickBot="1">
      <c r="A13" s="5">
        <v>7</v>
      </c>
      <c r="B13" s="37" t="s">
        <v>129</v>
      </c>
      <c r="C13" s="6" t="s">
        <v>59</v>
      </c>
      <c r="D13" s="6" t="s">
        <v>56</v>
      </c>
      <c r="E13" s="6" t="s">
        <v>89</v>
      </c>
      <c r="F13" s="6">
        <v>766</v>
      </c>
      <c r="G13" s="6">
        <v>271</v>
      </c>
      <c r="H13" s="16">
        <f t="shared" si="0"/>
        <v>0.3537859007832898</v>
      </c>
      <c r="I13" s="16">
        <v>111498.96</v>
      </c>
      <c r="J13" s="16">
        <f>I13/I19</f>
        <v>0.012770470040065554</v>
      </c>
      <c r="K13" s="62"/>
      <c r="L13" s="35"/>
    </row>
    <row r="14" spans="1:12" s="21" customFormat="1" ht="120.75" thickBot="1">
      <c r="A14" s="5">
        <v>8</v>
      </c>
      <c r="B14" s="37" t="s">
        <v>129</v>
      </c>
      <c r="C14" s="6" t="s">
        <v>59</v>
      </c>
      <c r="D14" s="6" t="s">
        <v>57</v>
      </c>
      <c r="E14" s="6" t="s">
        <v>89</v>
      </c>
      <c r="F14" s="6">
        <v>345</v>
      </c>
      <c r="G14" s="6">
        <v>176</v>
      </c>
      <c r="H14" s="16">
        <f t="shared" si="0"/>
        <v>0.5101449275362319</v>
      </c>
      <c r="I14" s="16">
        <v>36649.35</v>
      </c>
      <c r="J14" s="16">
        <f>I14/I19</f>
        <v>0.004197612481433697</v>
      </c>
      <c r="K14" s="62"/>
      <c r="L14" s="35"/>
    </row>
    <row r="15" spans="1:12" s="21" customFormat="1" ht="158.25" customHeight="1" thickBot="1">
      <c r="A15" s="5">
        <v>9</v>
      </c>
      <c r="B15" s="37" t="s">
        <v>126</v>
      </c>
      <c r="C15" s="6" t="s">
        <v>95</v>
      </c>
      <c r="D15" s="6" t="s">
        <v>96</v>
      </c>
      <c r="E15" s="6" t="s">
        <v>97</v>
      </c>
      <c r="F15" s="6">
        <v>3330</v>
      </c>
      <c r="G15" s="6">
        <v>1807</v>
      </c>
      <c r="H15" s="16">
        <f t="shared" si="0"/>
        <v>0.5426426426426426</v>
      </c>
      <c r="I15" s="16">
        <v>5724203.4</v>
      </c>
      <c r="J15" s="16">
        <f>I15/I19</f>
        <v>0.6556183844489795</v>
      </c>
      <c r="K15" s="62"/>
      <c r="L15" s="35"/>
    </row>
    <row r="16" spans="1:12" s="21" customFormat="1" ht="158.25" customHeight="1" thickBot="1">
      <c r="A16" s="5">
        <v>10</v>
      </c>
      <c r="B16" s="37" t="s">
        <v>125</v>
      </c>
      <c r="C16" s="6" t="s">
        <v>98</v>
      </c>
      <c r="D16" s="6" t="s">
        <v>99</v>
      </c>
      <c r="E16" s="6" t="s">
        <v>89</v>
      </c>
      <c r="F16" s="6">
        <v>2</v>
      </c>
      <c r="G16" s="6">
        <v>4</v>
      </c>
      <c r="H16" s="16">
        <f t="shared" si="0"/>
        <v>2</v>
      </c>
      <c r="I16" s="16">
        <v>10046</v>
      </c>
      <c r="J16" s="16">
        <f>I16/I19</f>
        <v>0.0011506129027795285</v>
      </c>
      <c r="K16" s="62"/>
      <c r="L16" s="35"/>
    </row>
    <row r="17" spans="1:12" s="21" customFormat="1" ht="158.25" customHeight="1" thickBot="1">
      <c r="A17" s="5">
        <v>11</v>
      </c>
      <c r="B17" s="37" t="s">
        <v>127</v>
      </c>
      <c r="C17" s="6" t="s">
        <v>60</v>
      </c>
      <c r="D17" s="6" t="s">
        <v>61</v>
      </c>
      <c r="E17" s="6" t="s">
        <v>89</v>
      </c>
      <c r="F17" s="6">
        <v>80</v>
      </c>
      <c r="G17" s="66">
        <v>43</v>
      </c>
      <c r="H17" s="16">
        <f t="shared" si="0"/>
        <v>0.5375</v>
      </c>
      <c r="I17" s="16">
        <v>326006.4</v>
      </c>
      <c r="J17" s="16">
        <f>I17/I19</f>
        <v>0.03733895781691261</v>
      </c>
      <c r="K17" s="62"/>
      <c r="L17" s="35"/>
    </row>
    <row r="18" spans="1:12" s="21" customFormat="1" ht="158.25" customHeight="1" thickBot="1">
      <c r="A18" s="5">
        <v>12</v>
      </c>
      <c r="B18" s="37" t="s">
        <v>128</v>
      </c>
      <c r="C18" s="6" t="s">
        <v>94</v>
      </c>
      <c r="D18" s="6" t="s">
        <v>100</v>
      </c>
      <c r="E18" s="6" t="s">
        <v>101</v>
      </c>
      <c r="F18" s="6">
        <v>800</v>
      </c>
      <c r="G18" s="6">
        <v>285</v>
      </c>
      <c r="H18" s="16">
        <f t="shared" si="0"/>
        <v>0.35625</v>
      </c>
      <c r="I18" s="16">
        <v>311000</v>
      </c>
      <c r="J18" s="16">
        <f>I18/I19</f>
        <v>0.03562020831817971</v>
      </c>
      <c r="K18" s="63"/>
      <c r="L18" s="35"/>
    </row>
    <row r="19" spans="1:12" s="34" customFormat="1" ht="15.75" thickBot="1">
      <c r="A19" s="30"/>
      <c r="B19" s="31"/>
      <c r="C19" s="32" t="s">
        <v>62</v>
      </c>
      <c r="D19" s="32"/>
      <c r="E19" s="32"/>
      <c r="F19" s="50"/>
      <c r="G19" s="50"/>
      <c r="H19" s="33"/>
      <c r="I19" s="33">
        <f>SUM(I7:I18)</f>
        <v>8730998.91</v>
      </c>
      <c r="J19" s="33"/>
      <c r="K19" s="22"/>
      <c r="L19" s="32"/>
    </row>
    <row r="20" spans="1:12" s="21" customFormat="1" ht="15">
      <c r="A20" s="13"/>
      <c r="B20" s="13"/>
      <c r="C20" s="36"/>
      <c r="D20" s="13"/>
      <c r="E20" s="13"/>
      <c r="F20" s="13"/>
      <c r="G20" s="13"/>
      <c r="H20" s="40"/>
      <c r="I20" s="40"/>
      <c r="J20" s="40"/>
      <c r="K20" s="13"/>
      <c r="L20" s="13"/>
    </row>
    <row r="21" spans="1:12" s="21" customFormat="1" ht="15">
      <c r="A21" s="13"/>
      <c r="B21" s="13"/>
      <c r="C21" s="36"/>
      <c r="D21" s="13"/>
      <c r="E21" s="13"/>
      <c r="F21" s="13"/>
      <c r="G21" s="13"/>
      <c r="H21" s="28"/>
      <c r="I21" s="28"/>
      <c r="J21" s="28"/>
      <c r="K21" s="13"/>
      <c r="L21" s="13"/>
    </row>
    <row r="22" spans="1:12" s="21" customFormat="1" ht="15">
      <c r="A22" s="13"/>
      <c r="B22" s="13"/>
      <c r="C22" s="36"/>
      <c r="D22" s="13"/>
      <c r="E22" s="13"/>
      <c r="F22" s="13"/>
      <c r="G22" s="13"/>
      <c r="H22" s="28"/>
      <c r="I22" s="28"/>
      <c r="J22" s="28"/>
      <c r="K22" s="13"/>
      <c r="L22" s="13"/>
    </row>
    <row r="23" spans="1:12" s="21" customFormat="1" ht="15">
      <c r="A23" s="13"/>
      <c r="B23" s="13"/>
      <c r="C23" s="36"/>
      <c r="D23" s="13"/>
      <c r="E23" s="13"/>
      <c r="F23" s="13"/>
      <c r="G23" s="13"/>
      <c r="H23" s="28"/>
      <c r="I23" s="28"/>
      <c r="J23" s="28"/>
      <c r="K23" s="13"/>
      <c r="L23" s="13"/>
    </row>
    <row r="24" spans="1:12" s="21" customFormat="1" ht="15">
      <c r="A24" s="13"/>
      <c r="B24" s="13"/>
      <c r="C24" s="36"/>
      <c r="D24" s="13"/>
      <c r="E24" s="13"/>
      <c r="F24" s="13"/>
      <c r="G24" s="13"/>
      <c r="H24" s="28"/>
      <c r="I24" s="28"/>
      <c r="J24" s="28"/>
      <c r="K24" s="13"/>
      <c r="L24" s="13"/>
    </row>
    <row r="25" spans="1:12" s="21" customFormat="1" ht="15">
      <c r="A25" s="13"/>
      <c r="B25" s="13"/>
      <c r="C25" s="36"/>
      <c r="D25" s="13"/>
      <c r="E25" s="13"/>
      <c r="F25" s="13"/>
      <c r="G25" s="13"/>
      <c r="H25" s="28"/>
      <c r="I25" s="28"/>
      <c r="J25" s="28"/>
      <c r="K25" s="13"/>
      <c r="L25" s="13"/>
    </row>
    <row r="26" spans="1:12" s="21" customFormat="1" ht="15">
      <c r="A26" s="13"/>
      <c r="B26" s="13"/>
      <c r="C26" s="36"/>
      <c r="D26" s="13"/>
      <c r="E26" s="13"/>
      <c r="F26" s="13"/>
      <c r="G26" s="13"/>
      <c r="H26" s="28"/>
      <c r="I26" s="28"/>
      <c r="J26" s="28"/>
      <c r="K26" s="13"/>
      <c r="L26" s="13"/>
    </row>
    <row r="27" spans="1:12" s="21" customFormat="1" ht="15">
      <c r="A27" s="13"/>
      <c r="B27" s="13"/>
      <c r="C27" s="36"/>
      <c r="D27" s="13"/>
      <c r="E27" s="13"/>
      <c r="F27" s="13"/>
      <c r="G27" s="13"/>
      <c r="H27" s="28"/>
      <c r="I27" s="28"/>
      <c r="J27" s="28"/>
      <c r="K27" s="13"/>
      <c r="L27" s="13"/>
    </row>
    <row r="28" spans="1:12" s="21" customFormat="1" ht="15">
      <c r="A28" s="13"/>
      <c r="B28" s="13"/>
      <c r="C28" s="36"/>
      <c r="D28" s="13"/>
      <c r="E28" s="13"/>
      <c r="F28" s="13"/>
      <c r="G28" s="13"/>
      <c r="H28" s="28"/>
      <c r="I28" s="28"/>
      <c r="J28" s="28"/>
      <c r="K28" s="13"/>
      <c r="L28" s="13"/>
    </row>
    <row r="29" spans="1:12" s="21" customFormat="1" ht="15">
      <c r="A29" s="13"/>
      <c r="B29" s="13"/>
      <c r="C29" s="36"/>
      <c r="D29" s="13"/>
      <c r="E29" s="13"/>
      <c r="F29" s="13"/>
      <c r="G29" s="13"/>
      <c r="H29" s="28"/>
      <c r="I29" s="28"/>
      <c r="J29" s="28"/>
      <c r="K29" s="13"/>
      <c r="L29" s="13"/>
    </row>
    <row r="30" spans="1:12" s="21" customFormat="1" ht="15">
      <c r="A30" s="13"/>
      <c r="B30" s="13"/>
      <c r="C30" s="36"/>
      <c r="D30" s="13"/>
      <c r="E30" s="13"/>
      <c r="F30" s="13"/>
      <c r="G30" s="13"/>
      <c r="H30" s="28"/>
      <c r="I30" s="28"/>
      <c r="J30" s="28"/>
      <c r="K30" s="13"/>
      <c r="L30" s="13"/>
    </row>
    <row r="31" spans="1:12" s="21" customFormat="1" ht="15">
      <c r="A31" s="13"/>
      <c r="B31" s="13"/>
      <c r="C31" s="36"/>
      <c r="D31" s="13"/>
      <c r="E31" s="13"/>
      <c r="F31" s="13"/>
      <c r="G31" s="13"/>
      <c r="H31" s="28"/>
      <c r="I31" s="28"/>
      <c r="J31" s="28"/>
      <c r="K31" s="13"/>
      <c r="L31" s="13"/>
    </row>
    <row r="32" spans="1:12" s="21" customFormat="1" ht="15">
      <c r="A32" s="13"/>
      <c r="B32" s="13"/>
      <c r="C32" s="36"/>
      <c r="D32" s="13"/>
      <c r="E32" s="13"/>
      <c r="F32" s="13"/>
      <c r="G32" s="13"/>
      <c r="H32" s="28"/>
      <c r="I32" s="28"/>
      <c r="J32" s="28"/>
      <c r="K32" s="13"/>
      <c r="L32" s="13"/>
    </row>
    <row r="33" spans="1:12" s="21" customFormat="1" ht="15">
      <c r="A33" s="13"/>
      <c r="B33" s="13"/>
      <c r="C33" s="36"/>
      <c r="D33" s="13"/>
      <c r="E33" s="13"/>
      <c r="F33" s="13"/>
      <c r="G33" s="13"/>
      <c r="H33" s="28"/>
      <c r="I33" s="28"/>
      <c r="J33" s="28"/>
      <c r="K33" s="13"/>
      <c r="L33" s="13"/>
    </row>
    <row r="34" spans="1:12" s="21" customFormat="1" ht="15">
      <c r="A34" s="13"/>
      <c r="B34" s="13"/>
      <c r="C34" s="36"/>
      <c r="D34" s="13"/>
      <c r="E34" s="13"/>
      <c r="F34" s="13"/>
      <c r="G34" s="13"/>
      <c r="H34" s="28"/>
      <c r="I34" s="28"/>
      <c r="J34" s="28"/>
      <c r="K34" s="13"/>
      <c r="L34" s="13"/>
    </row>
    <row r="35" spans="1:12" s="21" customFormat="1" ht="15">
      <c r="A35" s="13"/>
      <c r="B35" s="13"/>
      <c r="C35" s="36"/>
      <c r="D35" s="13"/>
      <c r="E35" s="13"/>
      <c r="F35" s="13"/>
      <c r="G35" s="13"/>
      <c r="H35" s="28"/>
      <c r="I35" s="28"/>
      <c r="J35" s="28"/>
      <c r="K35" s="13"/>
      <c r="L35" s="13"/>
    </row>
    <row r="36" spans="1:12" s="21" customFormat="1" ht="15">
      <c r="A36" s="13"/>
      <c r="B36" s="13"/>
      <c r="C36" s="36"/>
      <c r="D36" s="13"/>
      <c r="E36" s="13"/>
      <c r="F36" s="13"/>
      <c r="G36" s="13"/>
      <c r="H36" s="28"/>
      <c r="I36" s="28"/>
      <c r="J36" s="28"/>
      <c r="K36" s="13"/>
      <c r="L36" s="13"/>
    </row>
    <row r="37" spans="1:12" s="21" customFormat="1" ht="15">
      <c r="A37" s="13"/>
      <c r="B37" s="13"/>
      <c r="C37" s="36"/>
      <c r="D37" s="13"/>
      <c r="E37" s="13"/>
      <c r="F37" s="13"/>
      <c r="G37" s="13"/>
      <c r="H37" s="28"/>
      <c r="I37" s="28"/>
      <c r="J37" s="28"/>
      <c r="K37" s="13"/>
      <c r="L37" s="13"/>
    </row>
    <row r="38" spans="1:12" s="21" customFormat="1" ht="15">
      <c r="A38" s="13"/>
      <c r="B38" s="13"/>
      <c r="C38" s="36"/>
      <c r="D38" s="13"/>
      <c r="E38" s="13"/>
      <c r="F38" s="13"/>
      <c r="G38" s="13"/>
      <c r="H38" s="28"/>
      <c r="I38" s="28"/>
      <c r="J38" s="28"/>
      <c r="K38" s="13"/>
      <c r="L38" s="13"/>
    </row>
    <row r="39" spans="1:12" s="21" customFormat="1" ht="15">
      <c r="A39" s="13"/>
      <c r="B39" s="13"/>
      <c r="C39" s="36"/>
      <c r="D39" s="13"/>
      <c r="E39" s="13"/>
      <c r="F39" s="13"/>
      <c r="G39" s="13"/>
      <c r="H39" s="28"/>
      <c r="I39" s="28"/>
      <c r="J39" s="28"/>
      <c r="K39" s="13"/>
      <c r="L39" s="13"/>
    </row>
    <row r="40" spans="1:12" s="21" customFormat="1" ht="15">
      <c r="A40" s="13"/>
      <c r="B40" s="13"/>
      <c r="C40" s="36"/>
      <c r="D40" s="13"/>
      <c r="E40" s="13"/>
      <c r="F40" s="13"/>
      <c r="G40" s="13"/>
      <c r="H40" s="28"/>
      <c r="I40" s="28"/>
      <c r="J40" s="28"/>
      <c r="K40" s="13"/>
      <c r="L40" s="13"/>
    </row>
    <row r="41" spans="1:12" s="21" customFormat="1" ht="15">
      <c r="A41" s="13"/>
      <c r="B41" s="13"/>
      <c r="C41" s="13"/>
      <c r="D41" s="13"/>
      <c r="E41" s="13"/>
      <c r="F41" s="13"/>
      <c r="G41" s="13"/>
      <c r="H41" s="28"/>
      <c r="I41" s="28"/>
      <c r="J41" s="28"/>
      <c r="K41" s="13"/>
      <c r="L41" s="13"/>
    </row>
    <row r="42" spans="1:12" s="21" customFormat="1" ht="15">
      <c r="A42" s="13"/>
      <c r="B42" s="13"/>
      <c r="C42" s="13"/>
      <c r="D42" s="13"/>
      <c r="E42" s="13"/>
      <c r="F42" s="13"/>
      <c r="G42" s="13"/>
      <c r="H42" s="28"/>
      <c r="I42" s="28"/>
      <c r="J42" s="28"/>
      <c r="K42" s="13"/>
      <c r="L42" s="13"/>
    </row>
    <row r="43" spans="1:12" s="21" customFormat="1" ht="15">
      <c r="A43" s="13"/>
      <c r="B43" s="13"/>
      <c r="C43" s="13"/>
      <c r="D43" s="13"/>
      <c r="E43" s="13"/>
      <c r="F43" s="13"/>
      <c r="G43" s="13"/>
      <c r="H43" s="28"/>
      <c r="I43" s="28"/>
      <c r="J43" s="28"/>
      <c r="K43" s="13"/>
      <c r="L43" s="13"/>
    </row>
    <row r="44" spans="1:12" s="21" customFormat="1" ht="15">
      <c r="A44" s="13"/>
      <c r="B44" s="13"/>
      <c r="C44" s="13"/>
      <c r="D44" s="13"/>
      <c r="E44" s="13"/>
      <c r="F44" s="13"/>
      <c r="G44" s="13"/>
      <c r="H44" s="28"/>
      <c r="I44" s="28"/>
      <c r="J44" s="28"/>
      <c r="K44" s="13"/>
      <c r="L44" s="13"/>
    </row>
    <row r="45" spans="1:12" s="21" customFormat="1" ht="15">
      <c r="A45" s="13"/>
      <c r="B45" s="13"/>
      <c r="C45" s="13"/>
      <c r="D45" s="13"/>
      <c r="E45" s="13"/>
      <c r="F45" s="13"/>
      <c r="G45" s="13"/>
      <c r="H45" s="28"/>
      <c r="I45" s="28"/>
      <c r="J45" s="28"/>
      <c r="K45" s="13"/>
      <c r="L45" s="13"/>
    </row>
    <row r="46" spans="1:12" s="21" customFormat="1" ht="15">
      <c r="A46" s="13"/>
      <c r="B46" s="13"/>
      <c r="C46" s="13"/>
      <c r="D46" s="13"/>
      <c r="E46" s="13"/>
      <c r="F46" s="13"/>
      <c r="G46" s="13"/>
      <c r="H46" s="28"/>
      <c r="I46" s="28"/>
      <c r="J46" s="28"/>
      <c r="K46" s="13"/>
      <c r="L46" s="13"/>
    </row>
    <row r="47" spans="1:12" s="21" customFormat="1" ht="15">
      <c r="A47" s="13"/>
      <c r="B47" s="13"/>
      <c r="C47" s="13"/>
      <c r="D47" s="13"/>
      <c r="E47" s="13"/>
      <c r="F47" s="13"/>
      <c r="G47" s="13"/>
      <c r="H47" s="28"/>
      <c r="I47" s="28"/>
      <c r="J47" s="28"/>
      <c r="K47" s="13"/>
      <c r="L47" s="13"/>
    </row>
    <row r="48" spans="1:12" s="21" customFormat="1" ht="15">
      <c r="A48" s="13"/>
      <c r="B48" s="13"/>
      <c r="C48" s="13"/>
      <c r="D48" s="13"/>
      <c r="E48" s="13"/>
      <c r="F48" s="13"/>
      <c r="G48" s="13"/>
      <c r="H48" s="28"/>
      <c r="I48" s="28"/>
      <c r="J48" s="28"/>
      <c r="K48" s="13"/>
      <c r="L48" s="13"/>
    </row>
    <row r="49" spans="1:12" s="21" customFormat="1" ht="15">
      <c r="A49" s="13"/>
      <c r="B49" s="13"/>
      <c r="C49" s="13"/>
      <c r="D49" s="13"/>
      <c r="E49" s="13"/>
      <c r="F49" s="13"/>
      <c r="G49" s="13"/>
      <c r="H49" s="28"/>
      <c r="I49" s="28"/>
      <c r="J49" s="28"/>
      <c r="K49" s="13"/>
      <c r="L49" s="13"/>
    </row>
    <row r="50" spans="1:12" s="21" customFormat="1" ht="15">
      <c r="A50" s="13"/>
      <c r="B50" s="13"/>
      <c r="C50" s="13"/>
      <c r="D50" s="13"/>
      <c r="E50" s="13"/>
      <c r="F50" s="13"/>
      <c r="G50" s="13"/>
      <c r="H50" s="28"/>
      <c r="I50" s="28"/>
      <c r="J50" s="28"/>
      <c r="K50" s="13"/>
      <c r="L50" s="13"/>
    </row>
    <row r="51" spans="1:12" s="21" customFormat="1" ht="15">
      <c r="A51" s="13"/>
      <c r="B51" s="13"/>
      <c r="C51" s="13"/>
      <c r="D51" s="13"/>
      <c r="E51" s="13"/>
      <c r="F51" s="13"/>
      <c r="G51" s="13"/>
      <c r="H51" s="28"/>
      <c r="I51" s="28"/>
      <c r="J51" s="28"/>
      <c r="K51" s="13"/>
      <c r="L51" s="13"/>
    </row>
    <row r="52" spans="1:12" s="21" customFormat="1" ht="15">
      <c r="A52" s="13"/>
      <c r="B52" s="13"/>
      <c r="C52" s="13"/>
      <c r="D52" s="13"/>
      <c r="E52" s="13"/>
      <c r="F52" s="13"/>
      <c r="G52" s="13"/>
      <c r="H52" s="28"/>
      <c r="I52" s="28"/>
      <c r="J52" s="28"/>
      <c r="K52" s="13"/>
      <c r="L52" s="13"/>
    </row>
    <row r="53" spans="1:12" s="21" customFormat="1" ht="15">
      <c r="A53" s="13"/>
      <c r="B53" s="13"/>
      <c r="C53" s="13"/>
      <c r="D53" s="13"/>
      <c r="E53" s="13"/>
      <c r="F53" s="13"/>
      <c r="G53" s="13"/>
      <c r="H53" s="28"/>
      <c r="I53" s="28"/>
      <c r="J53" s="28"/>
      <c r="K53" s="13"/>
      <c r="L53" s="13"/>
    </row>
    <row r="54" spans="1:12" s="21" customFormat="1" ht="15">
      <c r="A54" s="13"/>
      <c r="B54" s="13"/>
      <c r="C54" s="13"/>
      <c r="D54" s="13"/>
      <c r="E54" s="13"/>
      <c r="F54" s="13"/>
      <c r="G54" s="13"/>
      <c r="H54" s="28"/>
      <c r="I54" s="28"/>
      <c r="J54" s="28"/>
      <c r="K54" s="13"/>
      <c r="L54" s="13"/>
    </row>
    <row r="55" spans="1:12" s="21" customFormat="1" ht="15">
      <c r="A55" s="13"/>
      <c r="B55" s="13"/>
      <c r="C55" s="13"/>
      <c r="D55" s="13"/>
      <c r="E55" s="13"/>
      <c r="F55" s="13"/>
      <c r="G55" s="13"/>
      <c r="H55" s="28"/>
      <c r="I55" s="28"/>
      <c r="J55" s="28"/>
      <c r="K55" s="13"/>
      <c r="L55" s="13"/>
    </row>
    <row r="56" spans="1:12" s="21" customFormat="1" ht="15">
      <c r="A56" s="13"/>
      <c r="B56" s="13"/>
      <c r="C56" s="13"/>
      <c r="D56" s="13"/>
      <c r="E56" s="13"/>
      <c r="F56" s="13"/>
      <c r="G56" s="13"/>
      <c r="H56" s="28"/>
      <c r="I56" s="28"/>
      <c r="J56" s="28"/>
      <c r="K56" s="13"/>
      <c r="L56" s="13"/>
    </row>
  </sheetData>
  <sheetProtection/>
  <mergeCells count="3">
    <mergeCell ref="A2:L2"/>
    <mergeCell ref="A3:L3"/>
    <mergeCell ref="K7:K18"/>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8"/>
  <sheetViews>
    <sheetView zoomScalePageLayoutView="0" workbookViewId="0" topLeftCell="A3">
      <selection activeCell="B13" sqref="B13"/>
    </sheetView>
  </sheetViews>
  <sheetFormatPr defaultColWidth="9.140625" defaultRowHeight="15"/>
  <cols>
    <col min="1" max="1" width="25.7109375" style="0" customWidth="1"/>
    <col min="2" max="2" width="26.140625" style="0" customWidth="1"/>
    <col min="3" max="3" width="24.57421875" style="0" customWidth="1"/>
  </cols>
  <sheetData>
    <row r="2" spans="1:3" ht="15.75">
      <c r="A2" s="64" t="s">
        <v>37</v>
      </c>
      <c r="B2" s="64"/>
      <c r="C2" s="64"/>
    </row>
    <row r="3" spans="1:3" ht="18.75" customHeight="1">
      <c r="A3" s="64" t="s">
        <v>38</v>
      </c>
      <c r="B3" s="64"/>
      <c r="C3" s="64"/>
    </row>
    <row r="4" ht="16.5" thickBot="1">
      <c r="A4" s="1"/>
    </row>
    <row r="5" spans="1:3" ht="126.75" thickBot="1">
      <c r="A5" s="2" t="s">
        <v>39</v>
      </c>
      <c r="B5" s="2" t="s">
        <v>40</v>
      </c>
      <c r="C5" s="2" t="s">
        <v>41</v>
      </c>
    </row>
    <row r="6" spans="1:3" ht="16.5" thickBot="1">
      <c r="A6" s="3">
        <v>1</v>
      </c>
      <c r="B6" s="4">
        <v>2</v>
      </c>
      <c r="C6" s="4">
        <v>3</v>
      </c>
    </row>
    <row r="7" spans="1:3" s="15" customFormat="1" ht="16.5" thickBot="1">
      <c r="A7" s="19">
        <f>'Часть 2 Показат. объема'!K7:K17</f>
        <v>0.5048093151119177</v>
      </c>
      <c r="B7" s="20">
        <f>'Часть 1 Фин.обеспеч.'!E13/('Часть 1 Фин.обеспеч.'!B13+'Часть 1 Фин.обеспеч.'!D13)</f>
        <v>0.6001642333747367</v>
      </c>
      <c r="C7" s="20">
        <f>A7/B7</f>
        <v>0.8411186256024686</v>
      </c>
    </row>
    <row r="8" spans="1:3" ht="15">
      <c r="A8" s="14"/>
      <c r="B8" s="14"/>
      <c r="C8" s="14"/>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3"/>
  <sheetViews>
    <sheetView zoomScale="65" zoomScaleNormal="65" zoomScalePageLayoutView="0" workbookViewId="0" topLeftCell="A27">
      <selection activeCell="C10" sqref="C10"/>
    </sheetView>
  </sheetViews>
  <sheetFormatPr defaultColWidth="9.140625" defaultRowHeight="15"/>
  <cols>
    <col min="1" max="1" width="11.57421875" style="49" customWidth="1"/>
    <col min="2" max="2" width="18.57421875" style="29" customWidth="1"/>
    <col min="3" max="3" width="30.140625" style="29" customWidth="1"/>
    <col min="4" max="4" width="17.57421875" style="29" customWidth="1"/>
    <col min="5" max="5" width="19.421875" style="29" customWidth="1"/>
    <col min="6" max="6" width="18.28125" style="29" customWidth="1"/>
    <col min="7" max="7" width="20.8515625" style="29" customWidth="1"/>
    <col min="8" max="8" width="20.28125" style="29" customWidth="1"/>
    <col min="9" max="9" width="21.140625" style="29" customWidth="1"/>
    <col min="10" max="16384" width="9.140625" style="29" customWidth="1"/>
  </cols>
  <sheetData>
    <row r="2" spans="1:9" ht="15.75">
      <c r="A2" s="65" t="s">
        <v>42</v>
      </c>
      <c r="B2" s="65"/>
      <c r="C2" s="65"/>
      <c r="D2" s="65"/>
      <c r="E2" s="65"/>
      <c r="F2" s="65"/>
      <c r="G2" s="65"/>
      <c r="H2" s="65"/>
      <c r="I2" s="65"/>
    </row>
    <row r="3" spans="1:9" ht="15.75">
      <c r="A3" s="65" t="s">
        <v>43</v>
      </c>
      <c r="B3" s="65"/>
      <c r="C3" s="65"/>
      <c r="D3" s="65"/>
      <c r="E3" s="65"/>
      <c r="F3" s="65"/>
      <c r="G3" s="65"/>
      <c r="H3" s="65"/>
      <c r="I3" s="65"/>
    </row>
    <row r="4" ht="16.5" thickBot="1">
      <c r="A4" s="41"/>
    </row>
    <row r="5" spans="1:9" ht="171" customHeight="1" thickBot="1">
      <c r="A5" s="42" t="s">
        <v>18</v>
      </c>
      <c r="B5" s="5" t="s">
        <v>44</v>
      </c>
      <c r="C5" s="5" t="s">
        <v>27</v>
      </c>
      <c r="D5" s="5" t="s">
        <v>45</v>
      </c>
      <c r="E5" s="5" t="s">
        <v>46</v>
      </c>
      <c r="F5" s="5" t="s">
        <v>47</v>
      </c>
      <c r="G5" s="5" t="s">
        <v>48</v>
      </c>
      <c r="H5" s="5" t="s">
        <v>50</v>
      </c>
      <c r="I5" s="5" t="s">
        <v>49</v>
      </c>
    </row>
    <row r="6" spans="1:9" ht="15.75" thickBot="1">
      <c r="A6" s="42">
        <v>1</v>
      </c>
      <c r="B6" s="5">
        <v>2</v>
      </c>
      <c r="C6" s="5">
        <v>3</v>
      </c>
      <c r="D6" s="5">
        <v>4</v>
      </c>
      <c r="E6" s="5">
        <v>5</v>
      </c>
      <c r="F6" s="5">
        <v>6</v>
      </c>
      <c r="G6" s="5">
        <v>7</v>
      </c>
      <c r="H6" s="5">
        <v>8</v>
      </c>
      <c r="I6" s="5">
        <v>9</v>
      </c>
    </row>
    <row r="7" spans="1:9" s="44" customFormat="1" ht="120" thickBot="1">
      <c r="A7" s="42">
        <v>1</v>
      </c>
      <c r="B7" s="43" t="s">
        <v>108</v>
      </c>
      <c r="C7" s="6" t="s">
        <v>130</v>
      </c>
      <c r="D7" s="6"/>
      <c r="E7" s="6"/>
      <c r="F7" s="6"/>
      <c r="G7" s="6"/>
      <c r="H7" s="6"/>
      <c r="I7" s="6"/>
    </row>
    <row r="8" spans="1:9" s="44" customFormat="1" ht="114.75" customHeight="1" thickBot="1">
      <c r="A8" s="42" t="s">
        <v>51</v>
      </c>
      <c r="B8" s="45" t="s">
        <v>63</v>
      </c>
      <c r="C8" s="45"/>
      <c r="D8" s="6" t="s">
        <v>64</v>
      </c>
      <c r="E8" s="6">
        <v>100</v>
      </c>
      <c r="F8" s="6">
        <v>100</v>
      </c>
      <c r="G8" s="6"/>
      <c r="H8" s="6">
        <f>F8/E8</f>
        <v>1</v>
      </c>
      <c r="I8" s="6"/>
    </row>
    <row r="9" spans="1:9" s="44" customFormat="1" ht="83.25" customHeight="1" thickBot="1">
      <c r="A9" s="42" t="s">
        <v>69</v>
      </c>
      <c r="B9" s="6" t="s">
        <v>65</v>
      </c>
      <c r="C9" s="6"/>
      <c r="D9" s="6" t="s">
        <v>64</v>
      </c>
      <c r="E9" s="6">
        <v>90</v>
      </c>
      <c r="F9" s="6">
        <v>90</v>
      </c>
      <c r="G9" s="6"/>
      <c r="H9" s="6">
        <f>F9/E9</f>
        <v>1</v>
      </c>
      <c r="I9" s="6"/>
    </row>
    <row r="10" spans="1:9" s="44" customFormat="1" ht="120.75" thickBot="1">
      <c r="A10" s="42" t="s">
        <v>66</v>
      </c>
      <c r="B10" s="43" t="s">
        <v>109</v>
      </c>
      <c r="C10" s="6" t="s">
        <v>58</v>
      </c>
      <c r="D10" s="6"/>
      <c r="E10" s="6"/>
      <c r="F10" s="6"/>
      <c r="G10" s="6"/>
      <c r="H10" s="6"/>
      <c r="I10" s="6"/>
    </row>
    <row r="11" spans="1:9" s="44" customFormat="1" ht="105.75" thickBot="1">
      <c r="A11" s="42" t="s">
        <v>67</v>
      </c>
      <c r="B11" s="45" t="s">
        <v>63</v>
      </c>
      <c r="C11" s="45"/>
      <c r="D11" s="6" t="s">
        <v>64</v>
      </c>
      <c r="E11" s="6">
        <v>100</v>
      </c>
      <c r="F11" s="6">
        <v>100</v>
      </c>
      <c r="G11" s="6"/>
      <c r="H11" s="6">
        <f>F11/E11</f>
        <v>1</v>
      </c>
      <c r="I11" s="6"/>
    </row>
    <row r="12" spans="1:9" s="44" customFormat="1" ht="75.75" thickBot="1">
      <c r="A12" s="42" t="s">
        <v>68</v>
      </c>
      <c r="B12" s="6" t="s">
        <v>65</v>
      </c>
      <c r="C12" s="6"/>
      <c r="D12" s="6" t="s">
        <v>64</v>
      </c>
      <c r="E12" s="6">
        <v>90</v>
      </c>
      <c r="F12" s="6">
        <v>90</v>
      </c>
      <c r="G12" s="6"/>
      <c r="H12" s="6">
        <f>F12/E12</f>
        <v>1</v>
      </c>
      <c r="I12" s="6"/>
    </row>
    <row r="13" spans="1:9" s="44" customFormat="1" ht="183" customHeight="1" thickBot="1">
      <c r="A13" s="42" t="s">
        <v>70</v>
      </c>
      <c r="B13" s="43" t="s">
        <v>110</v>
      </c>
      <c r="C13" s="9" t="s">
        <v>116</v>
      </c>
      <c r="D13" s="6"/>
      <c r="E13" s="6"/>
      <c r="F13" s="6"/>
      <c r="G13" s="6"/>
      <c r="H13" s="6"/>
      <c r="I13" s="6"/>
    </row>
    <row r="14" spans="1:9" s="44" customFormat="1" ht="105.75" thickBot="1">
      <c r="A14" s="42" t="s">
        <v>71</v>
      </c>
      <c r="B14" s="45" t="s">
        <v>63</v>
      </c>
      <c r="C14" s="45"/>
      <c r="D14" s="6" t="s">
        <v>64</v>
      </c>
      <c r="E14" s="6">
        <v>100</v>
      </c>
      <c r="F14" s="6">
        <v>100</v>
      </c>
      <c r="G14" s="6"/>
      <c r="H14" s="6">
        <f>F14/E14</f>
        <v>1</v>
      </c>
      <c r="I14" s="6"/>
    </row>
    <row r="15" spans="1:9" s="44" customFormat="1" ht="75.75" thickBot="1">
      <c r="A15" s="42" t="s">
        <v>72</v>
      </c>
      <c r="B15" s="6" t="s">
        <v>65</v>
      </c>
      <c r="C15" s="6"/>
      <c r="D15" s="6" t="s">
        <v>64</v>
      </c>
      <c r="E15" s="6">
        <v>90</v>
      </c>
      <c r="F15" s="6">
        <v>90</v>
      </c>
      <c r="G15" s="6"/>
      <c r="H15" s="6">
        <f>F15/E15</f>
        <v>1</v>
      </c>
      <c r="I15" s="6"/>
    </row>
    <row r="16" spans="1:9" s="44" customFormat="1" ht="181.5" customHeight="1" thickBot="1">
      <c r="A16" s="42" t="s">
        <v>73</v>
      </c>
      <c r="B16" s="43" t="s">
        <v>111</v>
      </c>
      <c r="C16" s="6" t="s">
        <v>131</v>
      </c>
      <c r="D16" s="6"/>
      <c r="E16" s="6"/>
      <c r="F16" s="6"/>
      <c r="G16" s="6"/>
      <c r="H16" s="6"/>
      <c r="I16" s="6"/>
    </row>
    <row r="17" spans="1:9" s="44" customFormat="1" ht="110.25" customHeight="1" thickBot="1">
      <c r="A17" s="42" t="s">
        <v>74</v>
      </c>
      <c r="B17" s="45" t="s">
        <v>63</v>
      </c>
      <c r="C17" s="45"/>
      <c r="D17" s="6" t="s">
        <v>64</v>
      </c>
      <c r="E17" s="6">
        <v>100</v>
      </c>
      <c r="F17" s="6">
        <v>100</v>
      </c>
      <c r="G17" s="6"/>
      <c r="H17" s="6">
        <f>F17/E17</f>
        <v>1</v>
      </c>
      <c r="I17" s="6"/>
    </row>
    <row r="18" spans="1:9" s="44" customFormat="1" ht="83.25" customHeight="1" thickBot="1">
      <c r="A18" s="42" t="s">
        <v>75</v>
      </c>
      <c r="B18" s="6" t="s">
        <v>65</v>
      </c>
      <c r="C18" s="6"/>
      <c r="D18" s="6" t="s">
        <v>64</v>
      </c>
      <c r="E18" s="6">
        <v>90</v>
      </c>
      <c r="F18" s="6">
        <v>90</v>
      </c>
      <c r="G18" s="6"/>
      <c r="H18" s="6">
        <f>F18/E18</f>
        <v>1</v>
      </c>
      <c r="I18" s="6"/>
    </row>
    <row r="19" spans="1:9" s="44" customFormat="1" ht="30.75" thickBot="1">
      <c r="A19" s="42" t="s">
        <v>76</v>
      </c>
      <c r="B19" s="46" t="s">
        <v>112</v>
      </c>
      <c r="C19" s="6" t="s">
        <v>95</v>
      </c>
      <c r="D19" s="6"/>
      <c r="E19" s="6"/>
      <c r="F19" s="6"/>
      <c r="G19" s="6"/>
      <c r="H19" s="6"/>
      <c r="I19" s="6"/>
    </row>
    <row r="20" spans="1:9" s="44" customFormat="1" ht="105.75" thickBot="1">
      <c r="A20" s="42" t="s">
        <v>120</v>
      </c>
      <c r="B20" s="45" t="s">
        <v>63</v>
      </c>
      <c r="C20" s="45"/>
      <c r="D20" s="6" t="s">
        <v>64</v>
      </c>
      <c r="E20" s="6">
        <v>100</v>
      </c>
      <c r="F20" s="6">
        <v>100</v>
      </c>
      <c r="G20" s="6"/>
      <c r="H20" s="6">
        <f>F20/E20</f>
        <v>1</v>
      </c>
      <c r="I20" s="6"/>
    </row>
    <row r="21" spans="1:9" s="44" customFormat="1" ht="75.75" thickBot="1">
      <c r="A21" s="42" t="s">
        <v>77</v>
      </c>
      <c r="B21" s="6" t="s">
        <v>65</v>
      </c>
      <c r="C21" s="6"/>
      <c r="D21" s="6" t="s">
        <v>64</v>
      </c>
      <c r="E21" s="6">
        <v>90</v>
      </c>
      <c r="F21" s="6">
        <v>90</v>
      </c>
      <c r="G21" s="6"/>
      <c r="H21" s="6">
        <f>F21/E21</f>
        <v>1</v>
      </c>
      <c r="I21" s="6"/>
    </row>
    <row r="22" spans="1:9" s="44" customFormat="1" ht="90.75" thickBot="1">
      <c r="A22" s="42" t="s">
        <v>121</v>
      </c>
      <c r="B22" s="46" t="s">
        <v>113</v>
      </c>
      <c r="C22" s="6" t="s">
        <v>118</v>
      </c>
      <c r="D22" s="6"/>
      <c r="E22" s="6"/>
      <c r="F22" s="6"/>
      <c r="G22" s="6"/>
      <c r="H22" s="6"/>
      <c r="I22" s="6"/>
    </row>
    <row r="23" spans="1:9" s="44" customFormat="1" ht="105.75" thickBot="1">
      <c r="A23" s="42" t="s">
        <v>78</v>
      </c>
      <c r="B23" s="45" t="s">
        <v>63</v>
      </c>
      <c r="C23" s="45"/>
      <c r="D23" s="6" t="s">
        <v>64</v>
      </c>
      <c r="E23" s="6">
        <v>100</v>
      </c>
      <c r="F23" s="6">
        <v>100</v>
      </c>
      <c r="G23" s="6"/>
      <c r="H23" s="6">
        <f>F23/E23</f>
        <v>1</v>
      </c>
      <c r="I23" s="6"/>
    </row>
    <row r="24" spans="1:9" s="44" customFormat="1" ht="75.75" thickBot="1">
      <c r="A24" s="42" t="s">
        <v>79</v>
      </c>
      <c r="B24" s="6" t="s">
        <v>65</v>
      </c>
      <c r="C24" s="6"/>
      <c r="D24" s="6" t="s">
        <v>64</v>
      </c>
      <c r="E24" s="6">
        <v>90</v>
      </c>
      <c r="F24" s="6">
        <v>90</v>
      </c>
      <c r="G24" s="6"/>
      <c r="H24" s="6">
        <f>F24/E24</f>
        <v>1</v>
      </c>
      <c r="I24" s="6"/>
    </row>
    <row r="25" spans="1:9" s="44" customFormat="1" ht="75.75" thickBot="1">
      <c r="A25" s="42" t="s">
        <v>80</v>
      </c>
      <c r="B25" s="46" t="s">
        <v>113</v>
      </c>
      <c r="C25" s="6" t="s">
        <v>98</v>
      </c>
      <c r="D25" s="6"/>
      <c r="E25" s="6"/>
      <c r="F25" s="6"/>
      <c r="G25" s="6"/>
      <c r="H25" s="6"/>
      <c r="I25" s="6"/>
    </row>
    <row r="26" spans="1:9" s="44" customFormat="1" ht="105.75" thickBot="1">
      <c r="A26" s="42" t="s">
        <v>81</v>
      </c>
      <c r="B26" s="45" t="s">
        <v>63</v>
      </c>
      <c r="C26" s="45"/>
      <c r="D26" s="6" t="s">
        <v>64</v>
      </c>
      <c r="E26" s="6">
        <v>100</v>
      </c>
      <c r="F26" s="6">
        <v>100</v>
      </c>
      <c r="G26" s="6"/>
      <c r="H26" s="6">
        <f>F26/E26</f>
        <v>1</v>
      </c>
      <c r="I26" s="6"/>
    </row>
    <row r="27" spans="1:9" s="44" customFormat="1" ht="75.75" thickBot="1">
      <c r="A27" s="42" t="s">
        <v>82</v>
      </c>
      <c r="B27" s="6" t="s">
        <v>65</v>
      </c>
      <c r="C27" s="6"/>
      <c r="D27" s="6" t="s">
        <v>64</v>
      </c>
      <c r="E27" s="6">
        <v>90</v>
      </c>
      <c r="F27" s="6">
        <v>90</v>
      </c>
      <c r="G27" s="6"/>
      <c r="H27" s="6">
        <f>F27/E27</f>
        <v>1</v>
      </c>
      <c r="I27" s="6"/>
    </row>
    <row r="28" spans="1:9" s="44" customFormat="1" ht="30.75" thickBot="1">
      <c r="A28" s="42" t="s">
        <v>83</v>
      </c>
      <c r="B28" s="46" t="s">
        <v>114</v>
      </c>
      <c r="C28" s="6" t="s">
        <v>60</v>
      </c>
      <c r="D28" s="6" t="s">
        <v>61</v>
      </c>
      <c r="E28" s="6"/>
      <c r="F28" s="6"/>
      <c r="G28" s="6"/>
      <c r="H28" s="6"/>
      <c r="I28" s="6"/>
    </row>
    <row r="29" spans="1:9" s="44" customFormat="1" ht="105.75" thickBot="1">
      <c r="A29" s="42" t="s">
        <v>84</v>
      </c>
      <c r="B29" s="6" t="s">
        <v>119</v>
      </c>
      <c r="C29" s="6"/>
      <c r="D29" s="6" t="s">
        <v>90</v>
      </c>
      <c r="E29" s="6">
        <v>100</v>
      </c>
      <c r="F29" s="6">
        <v>100</v>
      </c>
      <c r="G29" s="6"/>
      <c r="H29" s="6">
        <f>F29/E29</f>
        <v>1</v>
      </c>
      <c r="I29" s="6"/>
    </row>
    <row r="30" spans="1:9" s="44" customFormat="1" ht="75.75" thickBot="1">
      <c r="A30" s="42" t="s">
        <v>102</v>
      </c>
      <c r="B30" s="46" t="s">
        <v>114</v>
      </c>
      <c r="C30" s="6" t="s">
        <v>103</v>
      </c>
      <c r="D30" s="6"/>
      <c r="E30" s="6"/>
      <c r="F30" s="6"/>
      <c r="G30" s="6"/>
      <c r="H30" s="6"/>
      <c r="I30" s="6"/>
    </row>
    <row r="31" s="44" customFormat="1" ht="15">
      <c r="A31" s="47"/>
    </row>
    <row r="32" spans="1:3" s="44" customFormat="1" ht="15.75">
      <c r="A32" s="47"/>
      <c r="B32" s="48"/>
      <c r="C32" s="48"/>
    </row>
    <row r="33" s="44" customFormat="1" ht="15">
      <c r="A33" s="47"/>
    </row>
    <row r="34" s="44" customFormat="1" ht="15">
      <c r="A34" s="47"/>
    </row>
    <row r="35" s="44" customFormat="1" ht="15">
      <c r="A35" s="47"/>
    </row>
    <row r="36" s="44" customFormat="1" ht="15">
      <c r="A36" s="47"/>
    </row>
    <row r="37" s="44" customFormat="1" ht="15">
      <c r="A37" s="47"/>
    </row>
    <row r="38" s="44" customFormat="1" ht="15">
      <c r="A38" s="47"/>
    </row>
    <row r="39" s="44" customFormat="1" ht="15">
      <c r="A39" s="47"/>
    </row>
    <row r="40" s="44" customFormat="1" ht="15">
      <c r="A40" s="47"/>
    </row>
    <row r="41" s="44" customFormat="1" ht="15">
      <c r="A41" s="47"/>
    </row>
    <row r="42" s="44" customFormat="1" ht="15">
      <c r="A42" s="47"/>
    </row>
    <row r="43" s="44" customFormat="1" ht="15">
      <c r="A43" s="47"/>
    </row>
    <row r="44" s="44" customFormat="1" ht="15">
      <c r="A44" s="47"/>
    </row>
    <row r="45" s="44" customFormat="1" ht="15">
      <c r="A45" s="47"/>
    </row>
    <row r="46" s="44" customFormat="1" ht="15">
      <c r="A46" s="47"/>
    </row>
    <row r="47" s="44" customFormat="1" ht="15">
      <c r="A47" s="47"/>
    </row>
    <row r="48" s="44" customFormat="1" ht="15">
      <c r="A48" s="47"/>
    </row>
    <row r="49" s="44" customFormat="1" ht="15">
      <c r="A49" s="47"/>
    </row>
    <row r="50" s="44" customFormat="1" ht="15">
      <c r="A50" s="47"/>
    </row>
    <row r="51" s="44" customFormat="1" ht="15">
      <c r="A51" s="47"/>
    </row>
    <row r="52" s="44" customFormat="1" ht="15">
      <c r="A52" s="47"/>
    </row>
    <row r="53" s="44" customFormat="1" ht="15">
      <c r="A53" s="47"/>
    </row>
    <row r="54" s="44" customFormat="1" ht="15">
      <c r="A54" s="47"/>
    </row>
    <row r="55" s="44" customFormat="1" ht="15">
      <c r="A55" s="47"/>
    </row>
    <row r="56" s="44" customFormat="1" ht="15">
      <c r="A56" s="47"/>
    </row>
    <row r="57" s="44" customFormat="1" ht="15">
      <c r="A57" s="47"/>
    </row>
    <row r="58" s="44" customFormat="1" ht="15">
      <c r="A58" s="47"/>
    </row>
    <row r="59" s="44" customFormat="1" ht="15">
      <c r="A59" s="47"/>
    </row>
    <row r="60" s="44" customFormat="1" ht="15">
      <c r="A60" s="47"/>
    </row>
    <row r="61" s="44" customFormat="1" ht="15">
      <c r="A61" s="47"/>
    </row>
    <row r="62" s="44" customFormat="1" ht="15">
      <c r="A62" s="47"/>
    </row>
    <row r="63" s="44" customFormat="1" ht="15">
      <c r="A63" s="47"/>
    </row>
    <row r="64" s="44" customFormat="1" ht="15">
      <c r="A64" s="47"/>
    </row>
    <row r="65" s="44" customFormat="1" ht="15">
      <c r="A65" s="47"/>
    </row>
    <row r="66" s="44" customFormat="1" ht="15">
      <c r="A66" s="47"/>
    </row>
    <row r="67" s="44" customFormat="1" ht="15">
      <c r="A67" s="47"/>
    </row>
    <row r="68" s="44" customFormat="1" ht="15">
      <c r="A68" s="47"/>
    </row>
    <row r="69" s="44" customFormat="1" ht="15">
      <c r="A69" s="47"/>
    </row>
    <row r="70" s="44" customFormat="1" ht="15">
      <c r="A70" s="47"/>
    </row>
    <row r="71" s="44" customFormat="1" ht="15">
      <c r="A71" s="47"/>
    </row>
    <row r="72" s="44" customFormat="1" ht="15">
      <c r="A72" s="47"/>
    </row>
    <row r="73" s="44" customFormat="1" ht="15">
      <c r="A73" s="47"/>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comp7</cp:lastModifiedBy>
  <cp:lastPrinted>2020-07-09T07:01:27Z</cp:lastPrinted>
  <dcterms:created xsi:type="dcterms:W3CDTF">2016-05-13T06:43:36Z</dcterms:created>
  <dcterms:modified xsi:type="dcterms:W3CDTF">2020-07-09T07:04:18Z</dcterms:modified>
  <cp:category/>
  <cp:version/>
  <cp:contentType/>
  <cp:contentStatus/>
</cp:coreProperties>
</file>